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95" windowHeight="7935" activeTab="2"/>
  </bookViews>
  <sheets>
    <sheet name="총괄표" sheetId="1" r:id="rId1"/>
    <sheet name="1학년 세부내역" sheetId="2" r:id="rId2"/>
    <sheet name="2학년 세부내역" sheetId="4" r:id="rId3"/>
    <sheet name="3학년 세부내역" sheetId="5" r:id="rId4"/>
  </sheets>
  <calcPr calcId="145621"/>
</workbook>
</file>

<file path=xl/calcChain.xml><?xml version="1.0" encoding="utf-8"?>
<calcChain xmlns="http://schemas.openxmlformats.org/spreadsheetml/2006/main">
  <c r="H35" i="1" l="1"/>
  <c r="H36" i="1"/>
  <c r="H37" i="1"/>
  <c r="H12" i="1"/>
  <c r="D13" i="2"/>
  <c r="F9" i="2"/>
  <c r="F10" i="2"/>
  <c r="F11" i="2"/>
  <c r="F13" i="5" l="1"/>
  <c r="F16" i="5"/>
  <c r="F15" i="4"/>
  <c r="F16" i="4"/>
  <c r="D17" i="4" s="1"/>
  <c r="D9" i="1"/>
  <c r="C3" i="1"/>
  <c r="B18" i="1"/>
  <c r="D10" i="1"/>
  <c r="F17" i="5"/>
  <c r="H38" i="1"/>
  <c r="H39" i="1"/>
  <c r="H40" i="1"/>
  <c r="H41" i="1"/>
  <c r="H42" i="1"/>
  <c r="H43" i="1"/>
  <c r="H44" i="1"/>
  <c r="H34" i="1"/>
  <c r="H27" i="1"/>
  <c r="H26" i="1"/>
  <c r="H25" i="1"/>
  <c r="H24" i="1"/>
  <c r="H23" i="1"/>
  <c r="H8" i="1"/>
  <c r="H9" i="1"/>
  <c r="H10" i="1"/>
  <c r="H11" i="1"/>
  <c r="F14" i="5"/>
  <c r="F13" i="4"/>
  <c r="F12" i="4"/>
  <c r="F15" i="5"/>
  <c r="F14" i="4"/>
  <c r="E38" i="2"/>
  <c r="E35" i="2"/>
  <c r="F35" i="2" s="1"/>
  <c r="E27" i="2"/>
  <c r="F27" i="2" s="1"/>
  <c r="E19" i="2"/>
  <c r="F19" i="2" s="1"/>
  <c r="F8" i="2"/>
  <c r="F36" i="2"/>
  <c r="F28" i="2"/>
  <c r="F20" i="2"/>
  <c r="F12" i="2"/>
  <c r="D18" i="5" l="1"/>
  <c r="C18" i="1"/>
  <c r="H45" i="1"/>
  <c r="H13" i="1"/>
  <c r="H28" i="1"/>
  <c r="D29" i="2"/>
  <c r="D37" i="2"/>
  <c r="E39" i="2" s="1"/>
  <c r="D21" i="2"/>
  <c r="D45" i="1"/>
  <c r="D24" i="1"/>
  <c r="D28" i="1" s="1"/>
  <c r="D13" i="1"/>
  <c r="B14" i="1" l="1"/>
  <c r="B29" i="1"/>
  <c r="D46" i="1"/>
</calcChain>
</file>

<file path=xl/sharedStrings.xml><?xml version="1.0" encoding="utf-8"?>
<sst xmlns="http://schemas.openxmlformats.org/spreadsheetml/2006/main" count="274" uniqueCount="142">
  <si>
    <t>연번</t>
  </si>
  <si>
    <t>프로그램명 / 장소</t>
  </si>
  <si>
    <t>디키빌 / 광주디자인센터</t>
  </si>
  <si>
    <t xml:space="preserve">[소요예산] </t>
  </si>
  <si>
    <t>항 목</t>
  </si>
  <si>
    <t>관 람 비</t>
  </si>
  <si>
    <t>차 량 비</t>
  </si>
  <si>
    <t>소 계</t>
  </si>
  <si>
    <t>파밍하우스</t>
  </si>
  <si>
    <t>이은래</t>
  </si>
  <si>
    <t>김병지</t>
  </si>
  <si>
    <t>화순치즈체험학교</t>
  </si>
  <si>
    <t>김영현, 노주희</t>
  </si>
  <si>
    <t>서지웅</t>
  </si>
  <si>
    <t>박서경</t>
  </si>
  <si>
    <t>체험비</t>
  </si>
  <si>
    <t>차량비</t>
  </si>
  <si>
    <t>계</t>
  </si>
  <si>
    <t>총 프로그램 개수 : 4개</t>
  </si>
  <si>
    <t>수입</t>
    <phoneticPr fontId="5" type="noConversion"/>
  </si>
  <si>
    <t>진로체험비</t>
    <phoneticPr fontId="5" type="noConversion"/>
  </si>
  <si>
    <t>학생부담</t>
    <phoneticPr fontId="5" type="noConversion"/>
  </si>
  <si>
    <t>지출</t>
    <phoneticPr fontId="5" type="noConversion"/>
  </si>
  <si>
    <t>계</t>
    <phoneticPr fontId="5" type="noConversion"/>
  </si>
  <si>
    <t>잔액</t>
    <phoneticPr fontId="5" type="noConversion"/>
  </si>
  <si>
    <t>현장체험비</t>
    <phoneticPr fontId="5" type="noConversion"/>
  </si>
  <si>
    <t>입장료(3)</t>
    <phoneticPr fontId="5" type="noConversion"/>
  </si>
  <si>
    <t>인원</t>
    <phoneticPr fontId="5" type="noConversion"/>
  </si>
  <si>
    <t>단가</t>
    <phoneticPr fontId="5" type="noConversion"/>
  </si>
  <si>
    <t>합계</t>
    <phoneticPr fontId="5" type="noConversion"/>
  </si>
  <si>
    <t>항목</t>
    <phoneticPr fontId="5" type="noConversion"/>
  </si>
  <si>
    <t>체험료(3)</t>
    <phoneticPr fontId="5" type="noConversion"/>
  </si>
  <si>
    <t>교통비(3)</t>
    <phoneticPr fontId="5" type="noConversion"/>
  </si>
  <si>
    <t>비고</t>
    <phoneticPr fontId="5" type="noConversion"/>
  </si>
  <si>
    <t>진로체험비</t>
    <phoneticPr fontId="5" type="noConversion"/>
  </si>
  <si>
    <t>수급자28명</t>
  </si>
  <si>
    <t>수급자28명</t>
    <phoneticPr fontId="5" type="noConversion"/>
  </si>
  <si>
    <t>수급자24명</t>
    <phoneticPr fontId="5" type="noConversion"/>
  </si>
  <si>
    <t>입장료(2)</t>
    <phoneticPr fontId="5" type="noConversion"/>
  </si>
  <si>
    <t>체험비(2)</t>
    <phoneticPr fontId="5" type="noConversion"/>
  </si>
  <si>
    <t xml:space="preserve"> </t>
    <phoneticPr fontId="5" type="noConversion"/>
  </si>
  <si>
    <t>간식비</t>
    <phoneticPr fontId="5" type="noConversion"/>
  </si>
  <si>
    <t>지출</t>
    <phoneticPr fontId="5" type="noConversion"/>
  </si>
  <si>
    <t>2학년</t>
    <phoneticPr fontId="5" type="noConversion"/>
  </si>
  <si>
    <t>1 학년</t>
    <phoneticPr fontId="5" type="noConversion"/>
  </si>
  <si>
    <t>3학년</t>
    <phoneticPr fontId="5" type="noConversion"/>
  </si>
  <si>
    <t>교육청</t>
    <phoneticPr fontId="5" type="noConversion"/>
  </si>
  <si>
    <t>지원</t>
    <phoneticPr fontId="5" type="noConversion"/>
  </si>
  <si>
    <t>단가</t>
    <phoneticPr fontId="5" type="noConversion"/>
  </si>
  <si>
    <t>학생수</t>
    <phoneticPr fontId="5" type="noConversion"/>
  </si>
  <si>
    <t>금액</t>
    <phoneticPr fontId="5" type="noConversion"/>
  </si>
  <si>
    <t>일자</t>
    <phoneticPr fontId="5" type="noConversion"/>
  </si>
  <si>
    <t>지도교사</t>
    <phoneticPr fontId="5" type="noConversion"/>
  </si>
  <si>
    <t>인솔 학급</t>
    <phoneticPr fontId="5" type="noConversion"/>
  </si>
  <si>
    <t>1-3</t>
    <phoneticPr fontId="5" type="noConversion"/>
  </si>
  <si>
    <t>1-5</t>
    <phoneticPr fontId="5" type="noConversion"/>
  </si>
  <si>
    <t>한정헌</t>
    <phoneticPr fontId="5" type="noConversion"/>
  </si>
  <si>
    <t>김상우</t>
    <phoneticPr fontId="5" type="noConversion"/>
  </si>
  <si>
    <t>운영시간</t>
    <phoneticPr fontId="5" type="noConversion"/>
  </si>
  <si>
    <t>2013.09.05.(목)</t>
    <phoneticPr fontId="5" type="noConversion"/>
  </si>
  <si>
    <t>10:00~16:30</t>
    <phoneticPr fontId="5" type="noConversion"/>
  </si>
  <si>
    <t>1-7</t>
    <phoneticPr fontId="5" type="noConversion"/>
  </si>
  <si>
    <t>1-8</t>
    <phoneticPr fontId="5" type="noConversion"/>
  </si>
  <si>
    <t>10:00~16:00</t>
    <phoneticPr fontId="5" type="noConversion"/>
  </si>
  <si>
    <t>1-2</t>
    <phoneticPr fontId="5" type="noConversion"/>
  </si>
  <si>
    <t>1-6</t>
    <phoneticPr fontId="5" type="noConversion"/>
  </si>
  <si>
    <t>1-1</t>
    <phoneticPr fontId="5" type="noConversion"/>
  </si>
  <si>
    <t>1-4</t>
    <phoneticPr fontId="5" type="noConversion"/>
  </si>
  <si>
    <t>참가학생</t>
    <phoneticPr fontId="5" type="noConversion"/>
  </si>
  <si>
    <t>비  고</t>
    <phoneticPr fontId="5" type="noConversion"/>
  </si>
  <si>
    <t>총 참가 학생 수 :</t>
    <phoneticPr fontId="5" type="noConversion"/>
  </si>
  <si>
    <t>총 소요 예산</t>
    <phoneticPr fontId="5" type="noConversion"/>
  </si>
  <si>
    <t>총 소요 예산 :</t>
    <phoneticPr fontId="5" type="noConversion"/>
  </si>
  <si>
    <t>잡월드진로체험 / 경기도</t>
    <phoneticPr fontId="5" type="noConversion"/>
  </si>
  <si>
    <t>2-1</t>
    <phoneticPr fontId="5" type="noConversion"/>
  </si>
  <si>
    <t>2-2</t>
  </si>
  <si>
    <t>2-3</t>
  </si>
  <si>
    <t>2-4</t>
  </si>
  <si>
    <t>2-5</t>
  </si>
  <si>
    <t>2-6</t>
  </si>
  <si>
    <t>조인영</t>
    <phoneticPr fontId="5" type="noConversion"/>
  </si>
  <si>
    <t>이지희</t>
    <phoneticPr fontId="5" type="noConversion"/>
  </si>
  <si>
    <t>공태이</t>
    <phoneticPr fontId="5" type="noConversion"/>
  </si>
  <si>
    <t>길오미</t>
    <phoneticPr fontId="5" type="noConversion"/>
  </si>
  <si>
    <t>신영숙</t>
    <phoneticPr fontId="5" type="noConversion"/>
  </si>
  <si>
    <t>윤다원</t>
    <phoneticPr fontId="5" type="noConversion"/>
  </si>
  <si>
    <t>07:00~20:00</t>
    <phoneticPr fontId="5" type="noConversion"/>
  </si>
  <si>
    <t>체 험 비</t>
  </si>
  <si>
    <t>체 험 비</t>
    <phoneticPr fontId="5" type="noConversion"/>
  </si>
  <si>
    <t>기초수급자 : 
차량비를 제외한
관람비 체험비 반환</t>
    <phoneticPr fontId="5" type="noConversion"/>
  </si>
  <si>
    <t>합  계</t>
    <phoneticPr fontId="5" type="noConversion"/>
  </si>
  <si>
    <t>3-1</t>
    <phoneticPr fontId="5" type="noConversion"/>
  </si>
  <si>
    <t>3-2</t>
  </si>
  <si>
    <t>3-3</t>
  </si>
  <si>
    <t>3-4</t>
  </si>
  <si>
    <t>3-5</t>
  </si>
  <si>
    <t>3-6</t>
  </si>
  <si>
    <t>3-7</t>
  </si>
  <si>
    <t>나영규</t>
    <phoneticPr fontId="5" type="noConversion"/>
  </si>
  <si>
    <t>류순덕</t>
    <phoneticPr fontId="5" type="noConversion"/>
  </si>
  <si>
    <t>최유정</t>
    <phoneticPr fontId="5" type="noConversion"/>
  </si>
  <si>
    <t>김희영</t>
    <phoneticPr fontId="5" type="noConversion"/>
  </si>
  <si>
    <t>임숙희</t>
    <phoneticPr fontId="5" type="noConversion"/>
  </si>
  <si>
    <t>황순기</t>
    <phoneticPr fontId="5" type="noConversion"/>
  </si>
  <si>
    <t>서진리</t>
    <phoneticPr fontId="5" type="noConversion"/>
  </si>
  <si>
    <t>간식비</t>
    <phoneticPr fontId="5" type="noConversion"/>
  </si>
  <si>
    <t>시상비</t>
    <phoneticPr fontId="5" type="noConversion"/>
  </si>
  <si>
    <t>시상비</t>
    <phoneticPr fontId="5" type="noConversion"/>
  </si>
  <si>
    <t>체 험 비</t>
    <phoneticPr fontId="5" type="noConversion"/>
  </si>
  <si>
    <t>교육청</t>
    <phoneticPr fontId="5" type="noConversion"/>
  </si>
  <si>
    <t>지원</t>
    <phoneticPr fontId="5" type="noConversion"/>
  </si>
  <si>
    <t>교육청지원</t>
    <phoneticPr fontId="5" type="noConversion"/>
  </si>
  <si>
    <t>금회 지원금</t>
    <phoneticPr fontId="5" type="noConversion"/>
  </si>
  <si>
    <t>잔액</t>
    <phoneticPr fontId="5" type="noConversion"/>
  </si>
  <si>
    <t>현장체험비(1, 3학년)</t>
    <phoneticPr fontId="5" type="noConversion"/>
  </si>
  <si>
    <t>시 상 비</t>
    <phoneticPr fontId="5" type="noConversion"/>
  </si>
  <si>
    <t>1학년 진로 체험활동별 정산서</t>
    <phoneticPr fontId="5" type="noConversion"/>
  </si>
  <si>
    <t>212
(수급자 26명)</t>
    <phoneticPr fontId="5" type="noConversion"/>
  </si>
  <si>
    <t>3학년 진로 체험활동별 정산서</t>
    <phoneticPr fontId="5" type="noConversion"/>
  </si>
  <si>
    <t>2학년 진로 체험활동별 정산서</t>
    <phoneticPr fontId="5" type="noConversion"/>
  </si>
  <si>
    <t>입 장 권</t>
    <phoneticPr fontId="5" type="noConversion"/>
  </si>
  <si>
    <t>에코팩 대</t>
    <phoneticPr fontId="5" type="noConversion"/>
  </si>
  <si>
    <t>에코팩 소</t>
    <phoneticPr fontId="5" type="noConversion"/>
  </si>
  <si>
    <t>케릭터 양초</t>
    <phoneticPr fontId="5" type="noConversion"/>
  </si>
  <si>
    <t>갯벌 및 지증단층 체험
(고흥 신기 거북이마을)</t>
    <phoneticPr fontId="5" type="noConversion"/>
  </si>
  <si>
    <t>차량비(2)</t>
    <phoneticPr fontId="5" type="noConversion"/>
  </si>
  <si>
    <t>입 장 비</t>
    <phoneticPr fontId="5" type="noConversion"/>
  </si>
  <si>
    <t>227,200/6=37,866</t>
    <phoneticPr fontId="5" type="noConversion"/>
  </si>
  <si>
    <t>입 장 료</t>
    <phoneticPr fontId="5" type="noConversion"/>
  </si>
  <si>
    <t>231,000/7=33,000</t>
    <phoneticPr fontId="5" type="noConversion"/>
  </si>
  <si>
    <t>입장권</t>
    <phoneticPr fontId="5" type="noConversion"/>
  </si>
  <si>
    <t>에코팩 소</t>
    <phoneticPr fontId="5" type="noConversion"/>
  </si>
  <si>
    <t>케릭터 양초</t>
    <phoneticPr fontId="5" type="noConversion"/>
  </si>
  <si>
    <t>에코팩 대</t>
    <phoneticPr fontId="5" type="noConversion"/>
  </si>
  <si>
    <t>3, 5반</t>
    <phoneticPr fontId="5" type="noConversion"/>
  </si>
  <si>
    <t>7, 8반</t>
    <phoneticPr fontId="5" type="noConversion"/>
  </si>
  <si>
    <t>2, 6반</t>
    <phoneticPr fontId="5" type="noConversion"/>
  </si>
  <si>
    <t>1, 4반</t>
    <phoneticPr fontId="5" type="noConversion"/>
  </si>
  <si>
    <t>합계</t>
    <phoneticPr fontId="5" type="noConversion"/>
  </si>
  <si>
    <t>2,3년공통 간식</t>
    <phoneticPr fontId="5" type="noConversion"/>
  </si>
  <si>
    <t>2,3년공통 간식비</t>
    <phoneticPr fontId="5" type="noConversion"/>
  </si>
  <si>
    <t>참가 : 206명
면제 :   25명
결제 : 181명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</si>
</sst>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 ;[Red]\-0\ 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/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thin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41" fontId="0" fillId="0" borderId="0" xfId="0" applyNumberFormat="1" applyBorder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1" fontId="3" fillId="0" borderId="1" xfId="1" applyFont="1" applyBorder="1" applyAlignment="1">
      <alignment horizontal="center" vertical="center" wrapText="1"/>
    </xf>
    <xf numFmtId="41" fontId="3" fillId="0" borderId="1" xfId="1" applyFont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41" fontId="2" fillId="2" borderId="1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1" fontId="3" fillId="0" borderId="5" xfId="1" applyFont="1" applyBorder="1" applyAlignment="1">
      <alignment horizontal="center" vertical="center" wrapText="1"/>
    </xf>
    <xf numFmtId="41" fontId="3" fillId="0" borderId="5" xfId="1" applyFont="1" applyBorder="1" applyAlignment="1">
      <alignment horizontal="justify" vertical="center" wrapText="1"/>
    </xf>
    <xf numFmtId="0" fontId="3" fillId="0" borderId="14" xfId="0" applyFont="1" applyBorder="1" applyAlignment="1">
      <alignment horizontal="left" vertical="center" wrapText="1"/>
    </xf>
    <xf numFmtId="41" fontId="0" fillId="0" borderId="0" xfId="1" applyFont="1" applyBorder="1">
      <alignment vertical="center"/>
    </xf>
    <xf numFmtId="41" fontId="6" fillId="0" borderId="0" xfId="1" applyFont="1" applyBorder="1">
      <alignment vertical="center"/>
    </xf>
    <xf numFmtId="0" fontId="6" fillId="0" borderId="0" xfId="0" applyFont="1" applyBorder="1">
      <alignment vertical="center"/>
    </xf>
    <xf numFmtId="41" fontId="0" fillId="0" borderId="15" xfId="1" applyFont="1" applyBorder="1">
      <alignment vertical="center"/>
    </xf>
    <xf numFmtId="41" fontId="0" fillId="0" borderId="15" xfId="1" applyFont="1" applyBorder="1" applyAlignment="1">
      <alignment horizontal="center" vertical="center"/>
    </xf>
    <xf numFmtId="41" fontId="0" fillId="0" borderId="15" xfId="1" applyFont="1" applyBorder="1" applyAlignment="1">
      <alignment vertical="center"/>
    </xf>
    <xf numFmtId="41" fontId="0" fillId="0" borderId="15" xfId="0" applyNumberFormat="1" applyBorder="1">
      <alignment vertical="center"/>
    </xf>
    <xf numFmtId="0" fontId="0" fillId="0" borderId="15" xfId="0" applyBorder="1">
      <alignment vertical="center"/>
    </xf>
    <xf numFmtId="41" fontId="0" fillId="0" borderId="19" xfId="1" applyFont="1" applyBorder="1" applyAlignment="1">
      <alignment horizontal="center" vertical="center"/>
    </xf>
    <xf numFmtId="41" fontId="0" fillId="0" borderId="20" xfId="1" applyFont="1" applyBorder="1" applyAlignment="1">
      <alignment horizontal="center" vertical="center"/>
    </xf>
    <xf numFmtId="41" fontId="0" fillId="0" borderId="19" xfId="1" applyFont="1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41" fontId="0" fillId="0" borderId="21" xfId="1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41" fontId="0" fillId="0" borderId="20" xfId="1" applyFont="1" applyBorder="1">
      <alignment vertical="center"/>
    </xf>
    <xf numFmtId="0" fontId="0" fillId="0" borderId="21" xfId="0" applyBorder="1">
      <alignment vertical="center"/>
    </xf>
    <xf numFmtId="41" fontId="0" fillId="0" borderId="22" xfId="0" applyNumberFormat="1" applyBorder="1">
      <alignment vertical="center"/>
    </xf>
    <xf numFmtId="41" fontId="0" fillId="0" borderId="22" xfId="1" applyFont="1" applyBorder="1">
      <alignment vertical="center"/>
    </xf>
    <xf numFmtId="41" fontId="0" fillId="0" borderId="16" xfId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41" fontId="3" fillId="4" borderId="1" xfId="1" applyFont="1" applyFill="1" applyBorder="1" applyAlignment="1">
      <alignment horizontal="justify" vertical="center" wrapText="1"/>
    </xf>
    <xf numFmtId="41" fontId="3" fillId="0" borderId="1" xfId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41" fontId="3" fillId="4" borderId="5" xfId="1" applyFont="1" applyFill="1" applyBorder="1" applyAlignment="1">
      <alignment horizontal="center" vertical="center" wrapText="1"/>
    </xf>
    <xf numFmtId="41" fontId="3" fillId="4" borderId="5" xfId="1" applyFont="1" applyFill="1" applyBorder="1" applyAlignment="1">
      <alignment horizontal="justify" vertical="center" wrapText="1"/>
    </xf>
    <xf numFmtId="41" fontId="0" fillId="4" borderId="15" xfId="1" applyFont="1" applyFill="1" applyBorder="1">
      <alignment vertical="center"/>
    </xf>
    <xf numFmtId="0" fontId="0" fillId="0" borderId="30" xfId="0" applyBorder="1">
      <alignment vertical="center"/>
    </xf>
    <xf numFmtId="0" fontId="0" fillId="0" borderId="27" xfId="0" applyBorder="1">
      <alignment vertical="center"/>
    </xf>
    <xf numFmtId="41" fontId="0" fillId="0" borderId="31" xfId="1" applyFont="1" applyBorder="1">
      <alignment vertical="center"/>
    </xf>
    <xf numFmtId="0" fontId="0" fillId="0" borderId="28" xfId="0" applyBorder="1">
      <alignment vertical="center"/>
    </xf>
    <xf numFmtId="41" fontId="0" fillId="0" borderId="32" xfId="1" applyFont="1" applyBorder="1">
      <alignment vertical="center"/>
    </xf>
    <xf numFmtId="41" fontId="0" fillId="0" borderId="17" xfId="1" applyFont="1" applyBorder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1" fontId="3" fillId="4" borderId="1" xfId="1" applyFont="1" applyFill="1" applyBorder="1" applyAlignment="1">
      <alignment horizontal="center" vertical="center" wrapText="1"/>
    </xf>
    <xf numFmtId="41" fontId="0" fillId="4" borderId="15" xfId="1" applyFont="1" applyFill="1" applyBorder="1" applyAlignment="1">
      <alignment vertical="center"/>
    </xf>
    <xf numFmtId="0" fontId="0" fillId="4" borderId="15" xfId="0" applyFill="1" applyBorder="1">
      <alignment vertical="center"/>
    </xf>
    <xf numFmtId="41" fontId="0" fillId="4" borderId="21" xfId="1" applyFont="1" applyFill="1" applyBorder="1">
      <alignment vertical="center"/>
    </xf>
    <xf numFmtId="41" fontId="0" fillId="4" borderId="22" xfId="1" applyFont="1" applyFill="1" applyBorder="1">
      <alignment vertical="center"/>
    </xf>
    <xf numFmtId="41" fontId="0" fillId="0" borderId="33" xfId="1" applyFont="1" applyBorder="1" applyAlignment="1">
      <alignment horizontal="center" vertical="center"/>
    </xf>
    <xf numFmtId="41" fontId="0" fillId="0" borderId="34" xfId="1" applyFont="1" applyBorder="1" applyAlignment="1">
      <alignment horizontal="center" vertical="center"/>
    </xf>
    <xf numFmtId="41" fontId="0" fillId="0" borderId="29" xfId="1" applyFont="1" applyBorder="1" applyAlignment="1">
      <alignment horizontal="center" vertical="center"/>
    </xf>
    <xf numFmtId="41" fontId="0" fillId="0" borderId="16" xfId="1" applyFont="1" applyBorder="1" applyAlignment="1">
      <alignment horizontal="center" vertical="center"/>
    </xf>
    <xf numFmtId="41" fontId="0" fillId="0" borderId="17" xfId="1" applyFont="1" applyBorder="1" applyAlignment="1">
      <alignment horizontal="center" vertical="center"/>
    </xf>
    <xf numFmtId="41" fontId="0" fillId="0" borderId="18" xfId="1" applyFont="1" applyBorder="1" applyAlignment="1">
      <alignment horizontal="center" vertical="center"/>
    </xf>
    <xf numFmtId="41" fontId="0" fillId="0" borderId="22" xfId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4" fillId="3" borderId="4" xfId="1" applyFont="1" applyFill="1" applyBorder="1" applyAlignment="1">
      <alignment horizontal="center" vertical="center" wrapText="1"/>
    </xf>
    <xf numFmtId="41" fontId="4" fillId="3" borderId="5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26" workbookViewId="0">
      <selection activeCell="I41" sqref="I41:I42"/>
    </sheetView>
  </sheetViews>
  <sheetFormatPr defaultRowHeight="16.5" x14ac:dyDescent="0.3"/>
  <cols>
    <col min="1" max="1" width="11.75" style="1" customWidth="1"/>
    <col min="2" max="2" width="11.125" style="1" customWidth="1"/>
    <col min="3" max="3" width="11.875" style="1" bestFit="1" customWidth="1"/>
    <col min="4" max="4" width="10.75" style="1" customWidth="1"/>
    <col min="5" max="5" width="13.25" style="1" customWidth="1"/>
    <col min="6" max="6" width="8.375" style="1" customWidth="1"/>
    <col min="7" max="7" width="10.125" style="1" customWidth="1"/>
    <col min="8" max="8" width="10.875" style="1" customWidth="1"/>
    <col min="9" max="9" width="17.375" style="1" customWidth="1"/>
    <col min="10" max="16384" width="9" style="1"/>
  </cols>
  <sheetData>
    <row r="1" spans="1:9" ht="17.25" x14ac:dyDescent="0.3">
      <c r="A1" s="26" t="s">
        <v>34</v>
      </c>
      <c r="B1" s="25"/>
      <c r="C1" s="25"/>
      <c r="D1" s="25"/>
      <c r="E1" s="25"/>
      <c r="F1" s="25"/>
      <c r="G1" s="25"/>
      <c r="H1" s="25"/>
      <c r="I1" s="25"/>
    </row>
    <row r="2" spans="1:9" x14ac:dyDescent="0.3">
      <c r="A2" s="45" t="s">
        <v>111</v>
      </c>
      <c r="B2" s="46" t="s">
        <v>112</v>
      </c>
      <c r="C2" s="46" t="s">
        <v>113</v>
      </c>
      <c r="D2" s="47"/>
    </row>
    <row r="3" spans="1:9" x14ac:dyDescent="0.3">
      <c r="A3" s="38">
        <v>4200000</v>
      </c>
      <c r="B3" s="43">
        <v>4200000</v>
      </c>
      <c r="C3" s="43">
        <f>A3-B3</f>
        <v>0</v>
      </c>
      <c r="D3" s="40"/>
    </row>
    <row r="4" spans="1:9" ht="17.25" x14ac:dyDescent="0.3">
      <c r="A4" s="26"/>
      <c r="B4" s="25"/>
      <c r="C4" s="25"/>
      <c r="D4" s="25"/>
      <c r="E4" s="25"/>
      <c r="F4" s="25"/>
      <c r="G4" s="25"/>
      <c r="H4" s="25"/>
      <c r="I4" s="25"/>
    </row>
    <row r="5" spans="1:9" ht="17.25" x14ac:dyDescent="0.3">
      <c r="A5" s="26" t="s">
        <v>43</v>
      </c>
      <c r="B5" s="25"/>
      <c r="C5" s="25"/>
      <c r="D5" s="25"/>
      <c r="E5" s="25"/>
      <c r="F5" s="25"/>
      <c r="G5" s="25"/>
      <c r="H5" s="25"/>
      <c r="I5" s="25"/>
    </row>
    <row r="6" spans="1:9" ht="16.5" customHeight="1" x14ac:dyDescent="0.3">
      <c r="A6" s="71" t="s">
        <v>19</v>
      </c>
      <c r="B6" s="72"/>
      <c r="C6" s="72"/>
      <c r="D6" s="72"/>
      <c r="E6" s="72" t="s">
        <v>42</v>
      </c>
      <c r="F6" s="72"/>
      <c r="G6" s="72"/>
      <c r="H6" s="72"/>
      <c r="I6" s="73"/>
    </row>
    <row r="7" spans="1:9" x14ac:dyDescent="0.3">
      <c r="A7" s="33" t="s">
        <v>30</v>
      </c>
      <c r="B7" s="29" t="s">
        <v>27</v>
      </c>
      <c r="C7" s="29" t="s">
        <v>28</v>
      </c>
      <c r="D7" s="29" t="s">
        <v>29</v>
      </c>
      <c r="E7" s="29" t="s">
        <v>30</v>
      </c>
      <c r="F7" s="29" t="s">
        <v>27</v>
      </c>
      <c r="G7" s="29" t="s">
        <v>28</v>
      </c>
      <c r="H7" s="29" t="s">
        <v>29</v>
      </c>
      <c r="I7" s="34" t="s">
        <v>33</v>
      </c>
    </row>
    <row r="8" spans="1:9" x14ac:dyDescent="0.3">
      <c r="A8" s="35" t="s">
        <v>20</v>
      </c>
      <c r="B8" s="29" t="s">
        <v>46</v>
      </c>
      <c r="C8" s="29" t="s">
        <v>47</v>
      </c>
      <c r="D8" s="28">
        <v>4200000</v>
      </c>
      <c r="E8" s="30" t="s">
        <v>38</v>
      </c>
      <c r="F8" s="28">
        <v>181</v>
      </c>
      <c r="G8" s="28">
        <v>3000</v>
      </c>
      <c r="H8" s="28">
        <f t="shared" ref="H8:H11" si="0">F8*G8</f>
        <v>543000</v>
      </c>
      <c r="I8" s="36" t="s">
        <v>37</v>
      </c>
    </row>
    <row r="9" spans="1:9" x14ac:dyDescent="0.3">
      <c r="A9" s="35" t="s">
        <v>21</v>
      </c>
      <c r="B9" s="28">
        <v>207</v>
      </c>
      <c r="C9" s="28">
        <v>12000</v>
      </c>
      <c r="D9" s="28">
        <f>B9*C9</f>
        <v>2484000</v>
      </c>
      <c r="E9" s="30" t="s">
        <v>39</v>
      </c>
      <c r="F9" s="28">
        <v>181</v>
      </c>
      <c r="G9" s="28">
        <v>5000</v>
      </c>
      <c r="H9" s="28">
        <f t="shared" si="0"/>
        <v>905000</v>
      </c>
      <c r="I9" s="36" t="s">
        <v>37</v>
      </c>
    </row>
    <row r="10" spans="1:9" x14ac:dyDescent="0.3">
      <c r="A10" s="35"/>
      <c r="B10" s="28"/>
      <c r="C10" s="28"/>
      <c r="D10" s="28">
        <f>B10*C10</f>
        <v>0</v>
      </c>
      <c r="E10" s="64" t="s">
        <v>125</v>
      </c>
      <c r="F10" s="55">
        <v>6</v>
      </c>
      <c r="G10" s="55">
        <v>750000</v>
      </c>
      <c r="H10" s="55">
        <f t="shared" si="0"/>
        <v>4500000</v>
      </c>
      <c r="I10" s="36"/>
    </row>
    <row r="11" spans="1:9" x14ac:dyDescent="0.3">
      <c r="A11" s="35"/>
      <c r="B11" s="28"/>
      <c r="C11" s="28"/>
      <c r="D11" s="28"/>
      <c r="E11" s="30" t="s">
        <v>105</v>
      </c>
      <c r="F11" s="28">
        <v>1</v>
      </c>
      <c r="G11" s="28">
        <v>508800</v>
      </c>
      <c r="H11" s="28">
        <f t="shared" si="0"/>
        <v>508800</v>
      </c>
      <c r="I11" s="36"/>
    </row>
    <row r="12" spans="1:9" x14ac:dyDescent="0.3">
      <c r="A12" s="35"/>
      <c r="B12" s="28"/>
      <c r="C12" s="28"/>
      <c r="D12" s="28"/>
      <c r="E12" s="64" t="s">
        <v>106</v>
      </c>
      <c r="F12" s="55">
        <v>1</v>
      </c>
      <c r="G12" s="55">
        <v>227200</v>
      </c>
      <c r="H12" s="55">
        <f>F12*G12</f>
        <v>227200</v>
      </c>
      <c r="I12" s="36" t="s">
        <v>127</v>
      </c>
    </row>
    <row r="13" spans="1:9" x14ac:dyDescent="0.3">
      <c r="A13" s="37" t="s">
        <v>23</v>
      </c>
      <c r="B13" s="32"/>
      <c r="C13" s="32"/>
      <c r="D13" s="31">
        <f>SUM(D8:D12)</f>
        <v>6684000</v>
      </c>
      <c r="E13" s="32"/>
      <c r="F13" s="32"/>
      <c r="G13" s="32"/>
      <c r="H13" s="31">
        <f>SUM(H8:H12)</f>
        <v>6684000</v>
      </c>
      <c r="I13" s="36"/>
    </row>
    <row r="14" spans="1:9" x14ac:dyDescent="0.3">
      <c r="A14" s="38" t="s">
        <v>24</v>
      </c>
      <c r="B14" s="74">
        <f>D13-H13</f>
        <v>0</v>
      </c>
      <c r="C14" s="74"/>
      <c r="D14" s="74"/>
      <c r="E14" s="39"/>
      <c r="F14" s="39"/>
      <c r="G14" s="39"/>
      <c r="H14" s="39"/>
      <c r="I14" s="40"/>
    </row>
    <row r="16" spans="1:9" ht="17.25" x14ac:dyDescent="0.3">
      <c r="A16" s="27" t="s">
        <v>114</v>
      </c>
      <c r="B16" s="25"/>
    </row>
    <row r="17" spans="1:9" x14ac:dyDescent="0.3">
      <c r="A17" s="45" t="s">
        <v>111</v>
      </c>
      <c r="B17" s="46" t="s">
        <v>112</v>
      </c>
      <c r="C17" s="46" t="s">
        <v>113</v>
      </c>
      <c r="D17" s="47"/>
    </row>
    <row r="18" spans="1:9" x14ac:dyDescent="0.3">
      <c r="A18" s="38">
        <v>11750000</v>
      </c>
      <c r="B18" s="43">
        <f>D23+D34</f>
        <v>10906000</v>
      </c>
      <c r="C18" s="43">
        <f>A18-B18</f>
        <v>844000</v>
      </c>
      <c r="D18" s="40"/>
    </row>
    <row r="19" spans="1:9" x14ac:dyDescent="0.3">
      <c r="A19" s="25"/>
      <c r="B19" s="2"/>
      <c r="C19" s="2"/>
    </row>
    <row r="20" spans="1:9" ht="17.25" x14ac:dyDescent="0.3">
      <c r="A20" s="27" t="s">
        <v>45</v>
      </c>
      <c r="B20" s="25"/>
    </row>
    <row r="21" spans="1:9" x14ac:dyDescent="0.3">
      <c r="A21" s="75" t="s">
        <v>19</v>
      </c>
      <c r="B21" s="76"/>
      <c r="C21" s="76"/>
      <c r="D21" s="76"/>
      <c r="E21" s="76" t="s">
        <v>22</v>
      </c>
      <c r="F21" s="76"/>
      <c r="G21" s="76"/>
      <c r="H21" s="76"/>
      <c r="I21" s="77"/>
    </row>
    <row r="22" spans="1:9" x14ac:dyDescent="0.3">
      <c r="A22" s="37" t="s">
        <v>30</v>
      </c>
      <c r="B22" s="32" t="s">
        <v>27</v>
      </c>
      <c r="C22" s="32" t="s">
        <v>28</v>
      </c>
      <c r="D22" s="32" t="s">
        <v>29</v>
      </c>
      <c r="E22" s="32" t="s">
        <v>30</v>
      </c>
      <c r="F22" s="32" t="s">
        <v>27</v>
      </c>
      <c r="G22" s="32" t="s">
        <v>28</v>
      </c>
      <c r="H22" s="32" t="s">
        <v>29</v>
      </c>
      <c r="I22" s="36" t="s">
        <v>33</v>
      </c>
    </row>
    <row r="23" spans="1:9" x14ac:dyDescent="0.3">
      <c r="A23" s="35" t="s">
        <v>25</v>
      </c>
      <c r="B23" s="29" t="s">
        <v>109</v>
      </c>
      <c r="C23" s="29" t="s">
        <v>110</v>
      </c>
      <c r="D23" s="28">
        <v>4926000</v>
      </c>
      <c r="E23" s="28" t="s">
        <v>26</v>
      </c>
      <c r="F23" s="28">
        <v>186</v>
      </c>
      <c r="G23" s="28">
        <v>3000</v>
      </c>
      <c r="H23" s="28">
        <f t="shared" ref="H23:H26" si="1">F23*G23</f>
        <v>558000</v>
      </c>
      <c r="I23" s="41" t="s">
        <v>36</v>
      </c>
    </row>
    <row r="24" spans="1:9" x14ac:dyDescent="0.3">
      <c r="A24" s="35" t="s">
        <v>21</v>
      </c>
      <c r="B24" s="28">
        <v>218</v>
      </c>
      <c r="C24" s="28">
        <v>12000</v>
      </c>
      <c r="D24" s="28">
        <f>B24*C24</f>
        <v>2616000</v>
      </c>
      <c r="E24" s="28" t="s">
        <v>31</v>
      </c>
      <c r="F24" s="28">
        <v>186</v>
      </c>
      <c r="G24" s="28">
        <v>5000</v>
      </c>
      <c r="H24" s="28">
        <f t="shared" si="1"/>
        <v>930000</v>
      </c>
      <c r="I24" s="41" t="s">
        <v>35</v>
      </c>
    </row>
    <row r="25" spans="1:9" x14ac:dyDescent="0.3">
      <c r="A25" s="35"/>
      <c r="B25" s="28"/>
      <c r="C25" s="28"/>
      <c r="D25" s="28"/>
      <c r="E25" s="55" t="s">
        <v>32</v>
      </c>
      <c r="F25" s="55">
        <v>7</v>
      </c>
      <c r="G25" s="55">
        <v>750000</v>
      </c>
      <c r="H25" s="55">
        <f t="shared" si="1"/>
        <v>5250000</v>
      </c>
      <c r="I25" s="41"/>
    </row>
    <row r="26" spans="1:9" x14ac:dyDescent="0.3">
      <c r="A26" s="35"/>
      <c r="B26" s="28"/>
      <c r="C26" s="28"/>
      <c r="D26" s="28"/>
      <c r="E26" s="28" t="s">
        <v>41</v>
      </c>
      <c r="F26" s="28">
        <v>1</v>
      </c>
      <c r="G26" s="28">
        <v>573000</v>
      </c>
      <c r="H26" s="28">
        <f t="shared" si="1"/>
        <v>573000</v>
      </c>
      <c r="I26" s="41"/>
    </row>
    <row r="27" spans="1:9" x14ac:dyDescent="0.3">
      <c r="A27" s="37"/>
      <c r="B27" s="32"/>
      <c r="C27" s="32"/>
      <c r="D27" s="32"/>
      <c r="E27" s="55" t="s">
        <v>107</v>
      </c>
      <c r="F27" s="65">
        <v>1</v>
      </c>
      <c r="G27" s="55">
        <v>231000</v>
      </c>
      <c r="H27" s="55">
        <f>F27*G27</f>
        <v>231000</v>
      </c>
      <c r="I27" s="36" t="s">
        <v>129</v>
      </c>
    </row>
    <row r="28" spans="1:9" x14ac:dyDescent="0.3">
      <c r="A28" s="37"/>
      <c r="B28" s="32"/>
      <c r="C28" s="32"/>
      <c r="D28" s="31">
        <f>SUM(D23:D27)</f>
        <v>7542000</v>
      </c>
      <c r="E28" s="28"/>
      <c r="F28" s="32"/>
      <c r="G28" s="28"/>
      <c r="H28" s="31">
        <f>SUM(H23:H27)</f>
        <v>7542000</v>
      </c>
      <c r="I28" s="36"/>
    </row>
    <row r="29" spans="1:9" x14ac:dyDescent="0.3">
      <c r="A29" s="42" t="s">
        <v>24</v>
      </c>
      <c r="B29" s="78">
        <f>D28-H28</f>
        <v>0</v>
      </c>
      <c r="C29" s="79"/>
      <c r="D29" s="80"/>
      <c r="E29" s="39"/>
      <c r="F29" s="39"/>
      <c r="G29" s="39"/>
      <c r="H29" s="39"/>
      <c r="I29" s="40"/>
    </row>
    <row r="30" spans="1:9" x14ac:dyDescent="0.3">
      <c r="D30" s="2"/>
    </row>
    <row r="31" spans="1:9" ht="17.25" x14ac:dyDescent="0.3">
      <c r="A31" s="27" t="s">
        <v>44</v>
      </c>
    </row>
    <row r="32" spans="1:9" x14ac:dyDescent="0.3">
      <c r="A32" s="75" t="s">
        <v>19</v>
      </c>
      <c r="B32" s="76"/>
      <c r="C32" s="76"/>
      <c r="D32" s="76"/>
      <c r="E32" s="76" t="s">
        <v>22</v>
      </c>
      <c r="F32" s="76"/>
      <c r="G32" s="76"/>
      <c r="H32" s="76"/>
      <c r="I32" s="77"/>
    </row>
    <row r="33" spans="1:9" x14ac:dyDescent="0.3">
      <c r="A33" s="37" t="s">
        <v>30</v>
      </c>
      <c r="B33" s="32" t="s">
        <v>27</v>
      </c>
      <c r="C33" s="32" t="s">
        <v>28</v>
      </c>
      <c r="D33" s="32" t="s">
        <v>29</v>
      </c>
      <c r="E33" s="56" t="s">
        <v>30</v>
      </c>
      <c r="F33" s="56" t="s">
        <v>27</v>
      </c>
      <c r="G33" s="56" t="s">
        <v>28</v>
      </c>
      <c r="H33" s="56" t="s">
        <v>29</v>
      </c>
      <c r="I33" s="57"/>
    </row>
    <row r="34" spans="1:9" x14ac:dyDescent="0.3">
      <c r="A34" s="35" t="s">
        <v>25</v>
      </c>
      <c r="B34" s="29" t="s">
        <v>46</v>
      </c>
      <c r="C34" s="29" t="s">
        <v>47</v>
      </c>
      <c r="D34" s="60">
        <v>5980000</v>
      </c>
      <c r="E34" s="45" t="s">
        <v>130</v>
      </c>
      <c r="F34" s="61">
        <v>65</v>
      </c>
      <c r="G34" s="61">
        <v>2000</v>
      </c>
      <c r="H34" s="61">
        <f>F34*G34</f>
        <v>130000</v>
      </c>
      <c r="I34" s="68" t="s">
        <v>134</v>
      </c>
    </row>
    <row r="35" spans="1:9" x14ac:dyDescent="0.3">
      <c r="A35" s="35"/>
      <c r="B35" s="29"/>
      <c r="C35" s="29"/>
      <c r="D35" s="60"/>
      <c r="E35" s="35" t="s">
        <v>133</v>
      </c>
      <c r="F35" s="28">
        <v>33</v>
      </c>
      <c r="G35" s="28">
        <v>9000</v>
      </c>
      <c r="H35" s="28">
        <f t="shared" ref="H35:H37" si="2">F35*G35</f>
        <v>297000</v>
      </c>
      <c r="I35" s="70"/>
    </row>
    <row r="36" spans="1:9" x14ac:dyDescent="0.3">
      <c r="A36" s="35"/>
      <c r="B36" s="29"/>
      <c r="C36" s="29"/>
      <c r="D36" s="60"/>
      <c r="E36" s="35" t="s">
        <v>131</v>
      </c>
      <c r="F36" s="28">
        <v>19</v>
      </c>
      <c r="G36" s="28">
        <v>7000</v>
      </c>
      <c r="H36" s="28">
        <f t="shared" si="2"/>
        <v>133000</v>
      </c>
      <c r="I36" s="70"/>
    </row>
    <row r="37" spans="1:9" x14ac:dyDescent="0.3">
      <c r="A37" s="35"/>
      <c r="B37" s="29"/>
      <c r="C37" s="29"/>
      <c r="D37" s="60"/>
      <c r="E37" s="35" t="s">
        <v>132</v>
      </c>
      <c r="F37" s="28">
        <v>13</v>
      </c>
      <c r="G37" s="28">
        <v>5000</v>
      </c>
      <c r="H37" s="28">
        <f t="shared" si="2"/>
        <v>65000</v>
      </c>
      <c r="I37" s="70"/>
    </row>
    <row r="38" spans="1:9" x14ac:dyDescent="0.3">
      <c r="A38" s="35"/>
      <c r="B38" s="28"/>
      <c r="C38" s="28"/>
      <c r="D38" s="60"/>
      <c r="E38" s="66" t="s">
        <v>6</v>
      </c>
      <c r="F38" s="67">
        <v>2</v>
      </c>
      <c r="G38" s="67">
        <v>200000</v>
      </c>
      <c r="H38" s="67">
        <f t="shared" ref="H38:H44" si="3">F38*G38</f>
        <v>400000</v>
      </c>
      <c r="I38" s="69"/>
    </row>
    <row r="39" spans="1:9" x14ac:dyDescent="0.3">
      <c r="A39" s="35"/>
      <c r="B39" s="28"/>
      <c r="C39" s="28"/>
      <c r="D39" s="60"/>
      <c r="E39" s="45" t="s">
        <v>87</v>
      </c>
      <c r="F39" s="61">
        <v>65</v>
      </c>
      <c r="G39" s="61">
        <v>15000</v>
      </c>
      <c r="H39" s="61">
        <f t="shared" si="3"/>
        <v>975000</v>
      </c>
      <c r="I39" s="68" t="s">
        <v>135</v>
      </c>
    </row>
    <row r="40" spans="1:9" x14ac:dyDescent="0.3">
      <c r="A40" s="35"/>
      <c r="B40" s="28"/>
      <c r="C40" s="28"/>
      <c r="D40" s="60"/>
      <c r="E40" s="66" t="s">
        <v>6</v>
      </c>
      <c r="F40" s="67">
        <v>2</v>
      </c>
      <c r="G40" s="67">
        <v>300000</v>
      </c>
      <c r="H40" s="67">
        <f t="shared" si="3"/>
        <v>600000</v>
      </c>
      <c r="I40" s="69"/>
    </row>
    <row r="41" spans="1:9" x14ac:dyDescent="0.3">
      <c r="A41" s="35"/>
      <c r="B41" s="28"/>
      <c r="C41" s="28"/>
      <c r="D41" s="60"/>
      <c r="E41" s="45" t="s">
        <v>87</v>
      </c>
      <c r="F41" s="61">
        <v>66</v>
      </c>
      <c r="G41" s="61">
        <v>20000</v>
      </c>
      <c r="H41" s="61">
        <f t="shared" si="3"/>
        <v>1320000</v>
      </c>
      <c r="I41" s="68" t="s">
        <v>136</v>
      </c>
    </row>
    <row r="42" spans="1:9" x14ac:dyDescent="0.3">
      <c r="A42" s="35"/>
      <c r="B42" s="28"/>
      <c r="C42" s="28"/>
      <c r="D42" s="60"/>
      <c r="E42" s="66" t="s">
        <v>6</v>
      </c>
      <c r="F42" s="67">
        <v>2</v>
      </c>
      <c r="G42" s="67">
        <v>250000</v>
      </c>
      <c r="H42" s="67">
        <f t="shared" si="3"/>
        <v>500000</v>
      </c>
      <c r="I42" s="69"/>
    </row>
    <row r="43" spans="1:9" x14ac:dyDescent="0.3">
      <c r="A43" s="35"/>
      <c r="B43" s="28"/>
      <c r="C43" s="28"/>
      <c r="D43" s="60"/>
      <c r="E43" s="45" t="s">
        <v>15</v>
      </c>
      <c r="F43" s="61">
        <v>66</v>
      </c>
      <c r="G43" s="61">
        <v>10000</v>
      </c>
      <c r="H43" s="61">
        <f t="shared" si="3"/>
        <v>660000</v>
      </c>
      <c r="I43" s="68" t="s">
        <v>137</v>
      </c>
    </row>
    <row r="44" spans="1:9" x14ac:dyDescent="0.3">
      <c r="A44" s="35"/>
      <c r="B44" s="28"/>
      <c r="C44" s="28"/>
      <c r="D44" s="60"/>
      <c r="E44" s="66" t="s">
        <v>16</v>
      </c>
      <c r="F44" s="67">
        <v>2</v>
      </c>
      <c r="G44" s="67">
        <v>450000</v>
      </c>
      <c r="H44" s="67">
        <f t="shared" si="3"/>
        <v>900000</v>
      </c>
      <c r="I44" s="69"/>
    </row>
    <row r="45" spans="1:9" x14ac:dyDescent="0.3">
      <c r="A45" s="37" t="s">
        <v>138</v>
      </c>
      <c r="B45" s="32"/>
      <c r="C45" s="32"/>
      <c r="D45" s="31">
        <f>SUM(D34:D44)</f>
        <v>5980000</v>
      </c>
      <c r="E45" s="58" t="s">
        <v>138</v>
      </c>
      <c r="F45" s="58"/>
      <c r="G45" s="58"/>
      <c r="H45" s="58">
        <f>SUM(H34:H44)</f>
        <v>5980000</v>
      </c>
      <c r="I45" s="59"/>
    </row>
    <row r="46" spans="1:9" x14ac:dyDescent="0.3">
      <c r="A46" s="42" t="s">
        <v>24</v>
      </c>
      <c r="B46" s="39"/>
      <c r="C46" s="39"/>
      <c r="D46" s="43">
        <f>D45-H45</f>
        <v>0</v>
      </c>
      <c r="E46" s="44"/>
      <c r="F46" s="44"/>
      <c r="G46" s="44"/>
      <c r="H46" s="44"/>
      <c r="I46" s="40"/>
    </row>
    <row r="48" spans="1:9" x14ac:dyDescent="0.3">
      <c r="A48" s="25"/>
      <c r="B48" s="25"/>
      <c r="C48" s="25"/>
      <c r="D48" s="25" t="s">
        <v>40</v>
      </c>
      <c r="I48" s="25"/>
    </row>
    <row r="49" spans="1:9" x14ac:dyDescent="0.3">
      <c r="A49" s="25"/>
      <c r="B49" s="25"/>
      <c r="C49" s="25"/>
      <c r="D49" s="25"/>
      <c r="I49" s="25"/>
    </row>
    <row r="50" spans="1:9" x14ac:dyDescent="0.3">
      <c r="A50" s="25"/>
      <c r="B50" s="25"/>
      <c r="C50" s="25"/>
      <c r="D50" s="25"/>
      <c r="I50" s="25"/>
    </row>
    <row r="51" spans="1:9" x14ac:dyDescent="0.3">
      <c r="A51" s="25"/>
      <c r="B51" s="25"/>
      <c r="C51" s="25"/>
      <c r="D51" s="25"/>
      <c r="I51" s="25"/>
    </row>
    <row r="52" spans="1:9" x14ac:dyDescent="0.3">
      <c r="A52" s="25"/>
      <c r="B52" s="25"/>
      <c r="C52" s="25"/>
      <c r="D52" s="25"/>
      <c r="I52" s="25"/>
    </row>
    <row r="53" spans="1:9" x14ac:dyDescent="0.3">
      <c r="A53" s="25"/>
      <c r="B53" s="25"/>
      <c r="C53" s="25"/>
      <c r="D53" s="25"/>
      <c r="E53" s="25"/>
      <c r="F53" s="25"/>
      <c r="G53" s="25"/>
      <c r="H53" s="25"/>
      <c r="I53" s="25"/>
    </row>
  </sheetData>
  <mergeCells count="12">
    <mergeCell ref="I43:I44"/>
    <mergeCell ref="I41:I42"/>
    <mergeCell ref="I39:I40"/>
    <mergeCell ref="I34:I38"/>
    <mergeCell ref="A6:D6"/>
    <mergeCell ref="E6:I6"/>
    <mergeCell ref="B14:D14"/>
    <mergeCell ref="A32:D32"/>
    <mergeCell ref="E32:I32"/>
    <mergeCell ref="A21:D21"/>
    <mergeCell ref="E21:I21"/>
    <mergeCell ref="B29:D29"/>
  </mergeCells>
  <phoneticPr fontId="5" type="noConversion"/>
  <printOptions horizontalCentered="1"/>
  <pageMargins left="0.47244094488188981" right="0.39370078740157483" top="1.05" bottom="0.51181102362204722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I1" sqref="I1:I1048576"/>
    </sheetView>
  </sheetViews>
  <sheetFormatPr defaultRowHeight="21.75" customHeight="1" x14ac:dyDescent="0.3"/>
  <cols>
    <col min="1" max="1" width="5" bestFit="1" customWidth="1"/>
    <col min="2" max="2" width="22.375" bestFit="1" customWidth="1"/>
    <col min="3" max="3" width="12.5" style="3" bestFit="1" customWidth="1"/>
    <col min="4" max="4" width="15.625" style="3" bestFit="1" customWidth="1"/>
    <col min="5" max="5" width="13.125" bestFit="1" customWidth="1"/>
    <col min="6" max="6" width="10.875" bestFit="1" customWidth="1"/>
    <col min="7" max="7" width="8.5" bestFit="1" customWidth="1"/>
    <col min="9" max="9" width="10.875" bestFit="1" customWidth="1"/>
  </cols>
  <sheetData>
    <row r="1" spans="1:9" ht="21.75" customHeight="1" x14ac:dyDescent="0.3">
      <c r="A1" s="81" t="s">
        <v>116</v>
      </c>
      <c r="B1" s="82"/>
      <c r="C1" s="82"/>
      <c r="D1" s="82"/>
      <c r="E1" s="82"/>
      <c r="F1" s="82"/>
      <c r="G1" s="82"/>
    </row>
    <row r="3" spans="1:9" ht="21.75" customHeight="1" x14ac:dyDescent="0.3">
      <c r="A3" s="4" t="s">
        <v>0</v>
      </c>
      <c r="B3" s="4" t="s">
        <v>1</v>
      </c>
      <c r="C3" s="4" t="s">
        <v>52</v>
      </c>
      <c r="D3" s="4" t="s">
        <v>53</v>
      </c>
      <c r="E3" s="4" t="s">
        <v>51</v>
      </c>
      <c r="F3" s="4" t="s">
        <v>58</v>
      </c>
      <c r="G3" s="10" t="s">
        <v>68</v>
      </c>
    </row>
    <row r="4" spans="1:9" ht="21.75" customHeight="1" x14ac:dyDescent="0.3">
      <c r="A4" s="85">
        <v>1</v>
      </c>
      <c r="B4" s="87" t="s">
        <v>2</v>
      </c>
      <c r="C4" s="5" t="s">
        <v>56</v>
      </c>
      <c r="D4" s="6" t="s">
        <v>54</v>
      </c>
      <c r="E4" s="85" t="s">
        <v>59</v>
      </c>
      <c r="F4" s="85" t="s">
        <v>60</v>
      </c>
      <c r="G4" s="86">
        <v>65</v>
      </c>
    </row>
    <row r="5" spans="1:9" ht="21.75" customHeight="1" x14ac:dyDescent="0.3">
      <c r="A5" s="85"/>
      <c r="B5" s="87"/>
      <c r="C5" s="5" t="s">
        <v>57</v>
      </c>
      <c r="D5" s="6" t="s">
        <v>55</v>
      </c>
      <c r="E5" s="85"/>
      <c r="F5" s="85"/>
      <c r="G5" s="86"/>
    </row>
    <row r="6" spans="1:9" ht="21.75" customHeight="1" x14ac:dyDescent="0.3">
      <c r="A6" s="85"/>
      <c r="B6" s="87" t="s">
        <v>3</v>
      </c>
      <c r="C6" s="87"/>
      <c r="D6" s="87"/>
      <c r="E6" s="87"/>
      <c r="F6" s="87"/>
      <c r="G6" s="90"/>
    </row>
    <row r="7" spans="1:9" ht="21.75" customHeight="1" x14ac:dyDescent="0.3">
      <c r="A7" s="85"/>
      <c r="B7" s="7" t="s">
        <v>0</v>
      </c>
      <c r="C7" s="7" t="s">
        <v>4</v>
      </c>
      <c r="D7" s="7" t="s">
        <v>48</v>
      </c>
      <c r="E7" s="7" t="s">
        <v>49</v>
      </c>
      <c r="F7" s="7" t="s">
        <v>50</v>
      </c>
      <c r="G7" s="11" t="s">
        <v>69</v>
      </c>
    </row>
    <row r="8" spans="1:9" ht="21.75" customHeight="1" x14ac:dyDescent="0.3">
      <c r="A8" s="85"/>
      <c r="B8" s="7">
        <v>1</v>
      </c>
      <c r="C8" s="7" t="s">
        <v>120</v>
      </c>
      <c r="D8" s="8">
        <v>2000</v>
      </c>
      <c r="E8" s="9">
        <v>65</v>
      </c>
      <c r="F8" s="9">
        <f>D8*E8</f>
        <v>130000</v>
      </c>
      <c r="G8" s="12"/>
    </row>
    <row r="9" spans="1:9" ht="21.75" customHeight="1" x14ac:dyDescent="0.3">
      <c r="A9" s="85"/>
      <c r="B9" s="48">
        <v>2</v>
      </c>
      <c r="C9" s="48" t="s">
        <v>121</v>
      </c>
      <c r="D9" s="8">
        <v>9000</v>
      </c>
      <c r="E9" s="9">
        <v>33</v>
      </c>
      <c r="F9" s="9">
        <f t="shared" ref="F9:F11" si="0">D9*E9</f>
        <v>297000</v>
      </c>
      <c r="G9" s="12"/>
    </row>
    <row r="10" spans="1:9" ht="21.75" customHeight="1" x14ac:dyDescent="0.3">
      <c r="A10" s="85"/>
      <c r="B10" s="48">
        <v>3</v>
      </c>
      <c r="C10" s="48" t="s">
        <v>122</v>
      </c>
      <c r="D10" s="8">
        <v>7000</v>
      </c>
      <c r="E10" s="9">
        <v>19</v>
      </c>
      <c r="F10" s="9">
        <f t="shared" si="0"/>
        <v>133000</v>
      </c>
      <c r="G10" s="12"/>
    </row>
    <row r="11" spans="1:9" ht="21.75" customHeight="1" x14ac:dyDescent="0.3">
      <c r="A11" s="85"/>
      <c r="B11" s="48">
        <v>4</v>
      </c>
      <c r="C11" s="48" t="s">
        <v>123</v>
      </c>
      <c r="D11" s="8">
        <v>5000</v>
      </c>
      <c r="E11" s="9">
        <v>13</v>
      </c>
      <c r="F11" s="9">
        <f t="shared" si="0"/>
        <v>65000</v>
      </c>
      <c r="G11" s="12"/>
      <c r="I11" s="49"/>
    </row>
    <row r="12" spans="1:9" ht="21.75" customHeight="1" x14ac:dyDescent="0.3">
      <c r="A12" s="85"/>
      <c r="B12" s="48">
        <v>5</v>
      </c>
      <c r="C12" s="62" t="s">
        <v>6</v>
      </c>
      <c r="D12" s="63">
        <v>200000</v>
      </c>
      <c r="E12" s="50">
        <v>2</v>
      </c>
      <c r="F12" s="50">
        <f t="shared" ref="F12" si="1">D12*E12</f>
        <v>400000</v>
      </c>
      <c r="G12" s="12"/>
    </row>
    <row r="13" spans="1:9" ht="21.75" customHeight="1" x14ac:dyDescent="0.3">
      <c r="A13" s="88"/>
      <c r="B13" s="89" t="s">
        <v>7</v>
      </c>
      <c r="C13" s="89"/>
      <c r="D13" s="83">
        <f>SUM(F8:F12)</f>
        <v>1025000</v>
      </c>
      <c r="E13" s="83"/>
      <c r="F13" s="83"/>
      <c r="G13" s="13"/>
    </row>
    <row r="14" spans="1:9" ht="21.75" customHeight="1" x14ac:dyDescent="0.3">
      <c r="A14" s="4" t="s">
        <v>0</v>
      </c>
      <c r="B14" s="4" t="s">
        <v>1</v>
      </c>
      <c r="C14" s="4" t="s">
        <v>52</v>
      </c>
      <c r="D14" s="4" t="s">
        <v>53</v>
      </c>
      <c r="E14" s="4" t="s">
        <v>51</v>
      </c>
      <c r="F14" s="4" t="s">
        <v>58</v>
      </c>
      <c r="G14" s="10" t="s">
        <v>68</v>
      </c>
    </row>
    <row r="15" spans="1:9" ht="21.75" customHeight="1" x14ac:dyDescent="0.3">
      <c r="A15" s="85">
        <v>2</v>
      </c>
      <c r="B15" s="87" t="s">
        <v>8</v>
      </c>
      <c r="C15" s="5" t="s">
        <v>9</v>
      </c>
      <c r="D15" s="6" t="s">
        <v>61</v>
      </c>
      <c r="E15" s="85" t="s">
        <v>59</v>
      </c>
      <c r="F15" s="85" t="s">
        <v>63</v>
      </c>
      <c r="G15" s="86">
        <v>65</v>
      </c>
    </row>
    <row r="16" spans="1:9" ht="21.75" customHeight="1" x14ac:dyDescent="0.3">
      <c r="A16" s="85"/>
      <c r="B16" s="87"/>
      <c r="C16" s="5" t="s">
        <v>10</v>
      </c>
      <c r="D16" s="6" t="s">
        <v>62</v>
      </c>
      <c r="E16" s="85"/>
      <c r="F16" s="85"/>
      <c r="G16" s="86"/>
    </row>
    <row r="17" spans="1:9" ht="21.75" customHeight="1" x14ac:dyDescent="0.3">
      <c r="A17" s="85"/>
      <c r="B17" s="87" t="s">
        <v>3</v>
      </c>
      <c r="C17" s="87"/>
      <c r="D17" s="87"/>
      <c r="E17" s="87"/>
      <c r="F17" s="87"/>
      <c r="G17" s="90"/>
    </row>
    <row r="18" spans="1:9" ht="21.75" customHeight="1" x14ac:dyDescent="0.3">
      <c r="A18" s="85"/>
      <c r="B18" s="7" t="s">
        <v>0</v>
      </c>
      <c r="C18" s="7" t="s">
        <v>4</v>
      </c>
      <c r="D18" s="7" t="s">
        <v>48</v>
      </c>
      <c r="E18" s="7" t="s">
        <v>49</v>
      </c>
      <c r="F18" s="7" t="s">
        <v>50</v>
      </c>
      <c r="G18" s="11" t="s">
        <v>69</v>
      </c>
    </row>
    <row r="19" spans="1:9" ht="21.75" customHeight="1" x14ac:dyDescent="0.3">
      <c r="A19" s="85"/>
      <c r="B19" s="7">
        <v>1</v>
      </c>
      <c r="C19" s="7" t="s">
        <v>108</v>
      </c>
      <c r="D19" s="8">
        <v>15000</v>
      </c>
      <c r="E19" s="9">
        <f>G15</f>
        <v>65</v>
      </c>
      <c r="F19" s="9">
        <f t="shared" ref="F19:F20" si="2">D19*E19</f>
        <v>975000</v>
      </c>
      <c r="G19" s="12"/>
      <c r="I19" s="49"/>
    </row>
    <row r="20" spans="1:9" ht="21.75" customHeight="1" x14ac:dyDescent="0.3">
      <c r="A20" s="85"/>
      <c r="B20" s="7">
        <v>2</v>
      </c>
      <c r="C20" s="62" t="s">
        <v>6</v>
      </c>
      <c r="D20" s="63">
        <v>300000</v>
      </c>
      <c r="E20" s="50">
        <v>2</v>
      </c>
      <c r="F20" s="50">
        <f t="shared" si="2"/>
        <v>600000</v>
      </c>
      <c r="G20" s="12"/>
    </row>
    <row r="21" spans="1:9" ht="21.75" customHeight="1" x14ac:dyDescent="0.3">
      <c r="A21" s="88"/>
      <c r="B21" s="89" t="s">
        <v>7</v>
      </c>
      <c r="C21" s="89"/>
      <c r="D21" s="83">
        <f>F19+F20</f>
        <v>1575000</v>
      </c>
      <c r="E21" s="83"/>
      <c r="F21" s="83"/>
      <c r="G21" s="14"/>
    </row>
    <row r="22" spans="1:9" ht="21.75" customHeight="1" x14ac:dyDescent="0.3">
      <c r="A22" s="4" t="s">
        <v>0</v>
      </c>
      <c r="B22" s="4" t="s">
        <v>1</v>
      </c>
      <c r="C22" s="4" t="s">
        <v>52</v>
      </c>
      <c r="D22" s="4" t="s">
        <v>53</v>
      </c>
      <c r="E22" s="4" t="s">
        <v>51</v>
      </c>
      <c r="F22" s="4" t="s">
        <v>58</v>
      </c>
      <c r="G22" s="10" t="s">
        <v>68</v>
      </c>
    </row>
    <row r="23" spans="1:9" ht="21.75" customHeight="1" x14ac:dyDescent="0.3">
      <c r="A23" s="85">
        <v>3</v>
      </c>
      <c r="B23" s="87" t="s">
        <v>11</v>
      </c>
      <c r="C23" s="85" t="s">
        <v>12</v>
      </c>
      <c r="D23" s="6" t="s">
        <v>64</v>
      </c>
      <c r="E23" s="85" t="s">
        <v>59</v>
      </c>
      <c r="F23" s="85" t="s">
        <v>63</v>
      </c>
      <c r="G23" s="86">
        <v>66</v>
      </c>
    </row>
    <row r="24" spans="1:9" ht="21.75" customHeight="1" x14ac:dyDescent="0.3">
      <c r="A24" s="85"/>
      <c r="B24" s="87"/>
      <c r="C24" s="85"/>
      <c r="D24" s="6" t="s">
        <v>65</v>
      </c>
      <c r="E24" s="85"/>
      <c r="F24" s="85"/>
      <c r="G24" s="86"/>
    </row>
    <row r="25" spans="1:9" ht="21.75" customHeight="1" x14ac:dyDescent="0.3">
      <c r="A25" s="85"/>
      <c r="B25" s="87" t="s">
        <v>3</v>
      </c>
      <c r="C25" s="87"/>
      <c r="D25" s="87"/>
      <c r="E25" s="87"/>
      <c r="F25" s="87"/>
      <c r="G25" s="90"/>
    </row>
    <row r="26" spans="1:9" ht="21.75" customHeight="1" x14ac:dyDescent="0.3">
      <c r="A26" s="85"/>
      <c r="B26" s="7" t="s">
        <v>0</v>
      </c>
      <c r="C26" s="7" t="s">
        <v>4</v>
      </c>
      <c r="D26" s="7" t="s">
        <v>48</v>
      </c>
      <c r="E26" s="7" t="s">
        <v>49</v>
      </c>
      <c r="F26" s="7" t="s">
        <v>50</v>
      </c>
      <c r="G26" s="11" t="s">
        <v>69</v>
      </c>
    </row>
    <row r="27" spans="1:9" ht="21.75" customHeight="1" x14ac:dyDescent="0.3">
      <c r="A27" s="85"/>
      <c r="B27" s="7">
        <v>1</v>
      </c>
      <c r="C27" s="7" t="s">
        <v>108</v>
      </c>
      <c r="D27" s="8">
        <v>20000</v>
      </c>
      <c r="E27" s="9">
        <f>G23</f>
        <v>66</v>
      </c>
      <c r="F27" s="9">
        <f t="shared" ref="F27:F28" si="3">D27*E27</f>
        <v>1320000</v>
      </c>
      <c r="G27" s="12"/>
      <c r="I27" s="49"/>
    </row>
    <row r="28" spans="1:9" ht="21.75" customHeight="1" x14ac:dyDescent="0.3">
      <c r="A28" s="85"/>
      <c r="B28" s="7">
        <v>2</v>
      </c>
      <c r="C28" s="62" t="s">
        <v>6</v>
      </c>
      <c r="D28" s="63">
        <v>250000</v>
      </c>
      <c r="E28" s="50">
        <v>2</v>
      </c>
      <c r="F28" s="50">
        <f t="shared" si="3"/>
        <v>500000</v>
      </c>
      <c r="G28" s="12"/>
    </row>
    <row r="29" spans="1:9" ht="21.75" customHeight="1" x14ac:dyDescent="0.3">
      <c r="A29" s="88"/>
      <c r="B29" s="89" t="s">
        <v>7</v>
      </c>
      <c r="C29" s="89"/>
      <c r="D29" s="83">
        <f>F27+F28</f>
        <v>1820000</v>
      </c>
      <c r="E29" s="83"/>
      <c r="F29" s="83"/>
      <c r="G29" s="14"/>
    </row>
    <row r="30" spans="1:9" ht="21.75" customHeight="1" x14ac:dyDescent="0.3">
      <c r="A30" s="4" t="s">
        <v>0</v>
      </c>
      <c r="B30" s="4" t="s">
        <v>1</v>
      </c>
      <c r="C30" s="4" t="s">
        <v>52</v>
      </c>
      <c r="D30" s="4" t="s">
        <v>53</v>
      </c>
      <c r="E30" s="4" t="s">
        <v>51</v>
      </c>
      <c r="F30" s="4" t="s">
        <v>58</v>
      </c>
      <c r="G30" s="10" t="s">
        <v>68</v>
      </c>
    </row>
    <row r="31" spans="1:9" ht="21.75" customHeight="1" x14ac:dyDescent="0.3">
      <c r="A31" s="85">
        <v>4</v>
      </c>
      <c r="B31" s="87" t="s">
        <v>124</v>
      </c>
      <c r="C31" s="5" t="s">
        <v>13</v>
      </c>
      <c r="D31" s="6" t="s">
        <v>66</v>
      </c>
      <c r="E31" s="85" t="s">
        <v>59</v>
      </c>
      <c r="F31" s="85" t="s">
        <v>63</v>
      </c>
      <c r="G31" s="86">
        <v>66</v>
      </c>
    </row>
    <row r="32" spans="1:9" ht="21.75" customHeight="1" x14ac:dyDescent="0.3">
      <c r="A32" s="85"/>
      <c r="B32" s="87"/>
      <c r="C32" s="5" t="s">
        <v>14</v>
      </c>
      <c r="D32" s="6" t="s">
        <v>67</v>
      </c>
      <c r="E32" s="85"/>
      <c r="F32" s="85"/>
      <c r="G32" s="86"/>
    </row>
    <row r="33" spans="1:9" ht="21.75" customHeight="1" x14ac:dyDescent="0.3">
      <c r="A33" s="85"/>
      <c r="B33" s="87" t="s">
        <v>3</v>
      </c>
      <c r="C33" s="87"/>
      <c r="D33" s="87"/>
      <c r="E33" s="87"/>
      <c r="F33" s="87"/>
      <c r="G33" s="90"/>
    </row>
    <row r="34" spans="1:9" ht="21.75" customHeight="1" x14ac:dyDescent="0.3">
      <c r="A34" s="85"/>
      <c r="B34" s="7" t="s">
        <v>0</v>
      </c>
      <c r="C34" s="7" t="s">
        <v>4</v>
      </c>
      <c r="D34" s="7" t="s">
        <v>48</v>
      </c>
      <c r="E34" s="7" t="s">
        <v>49</v>
      </c>
      <c r="F34" s="7" t="s">
        <v>50</v>
      </c>
      <c r="G34" s="11" t="s">
        <v>69</v>
      </c>
    </row>
    <row r="35" spans="1:9" ht="21.75" customHeight="1" x14ac:dyDescent="0.3">
      <c r="A35" s="85"/>
      <c r="B35" s="7">
        <v>1</v>
      </c>
      <c r="C35" s="7" t="s">
        <v>15</v>
      </c>
      <c r="D35" s="8">
        <v>10000</v>
      </c>
      <c r="E35" s="9">
        <f>G31</f>
        <v>66</v>
      </c>
      <c r="F35" s="9">
        <f t="shared" ref="F35:F36" si="4">D35*E35</f>
        <v>660000</v>
      </c>
      <c r="G35" s="12"/>
      <c r="I35" s="49"/>
    </row>
    <row r="36" spans="1:9" ht="21.75" customHeight="1" x14ac:dyDescent="0.3">
      <c r="A36" s="85"/>
      <c r="B36" s="7">
        <v>2</v>
      </c>
      <c r="C36" s="62" t="s">
        <v>16</v>
      </c>
      <c r="D36" s="63">
        <v>450000</v>
      </c>
      <c r="E36" s="50">
        <v>2</v>
      </c>
      <c r="F36" s="50">
        <f t="shared" si="4"/>
        <v>900000</v>
      </c>
      <c r="G36" s="12"/>
    </row>
    <row r="37" spans="1:9" ht="21.75" customHeight="1" thickBot="1" x14ac:dyDescent="0.35">
      <c r="A37" s="94"/>
      <c r="B37" s="95" t="s">
        <v>7</v>
      </c>
      <c r="C37" s="95"/>
      <c r="D37" s="84">
        <f>F35+F36</f>
        <v>1560000</v>
      </c>
      <c r="E37" s="84"/>
      <c r="F37" s="84"/>
      <c r="G37" s="15"/>
    </row>
    <row r="38" spans="1:9" ht="21.75" customHeight="1" x14ac:dyDescent="0.3">
      <c r="A38" s="91" t="s">
        <v>17</v>
      </c>
      <c r="B38" s="93" t="s">
        <v>18</v>
      </c>
      <c r="C38" s="93"/>
      <c r="D38" s="16" t="s">
        <v>70</v>
      </c>
      <c r="E38" s="16">
        <f>G4+G15+G23+G31</f>
        <v>262</v>
      </c>
      <c r="F38" s="16"/>
      <c r="G38" s="17"/>
    </row>
    <row r="39" spans="1:9" ht="21.75" customHeight="1" thickBot="1" x14ac:dyDescent="0.35">
      <c r="A39" s="92"/>
      <c r="B39" s="96" t="s">
        <v>71</v>
      </c>
      <c r="C39" s="96"/>
      <c r="D39" s="18" t="s">
        <v>72</v>
      </c>
      <c r="E39" s="19">
        <f>D13+D21+D29+D37</f>
        <v>5980000</v>
      </c>
      <c r="F39" s="18"/>
      <c r="G39" s="20"/>
    </row>
  </sheetData>
  <mergeCells count="37">
    <mergeCell ref="A38:A39"/>
    <mergeCell ref="B38:C38"/>
    <mergeCell ref="A31:A37"/>
    <mergeCell ref="B31:B32"/>
    <mergeCell ref="B33:G33"/>
    <mergeCell ref="B37:C37"/>
    <mergeCell ref="B39:C39"/>
    <mergeCell ref="B17:G17"/>
    <mergeCell ref="A23:A29"/>
    <mergeCell ref="B23:B24"/>
    <mergeCell ref="C23:C24"/>
    <mergeCell ref="B25:G25"/>
    <mergeCell ref="B29:C29"/>
    <mergeCell ref="B21:C21"/>
    <mergeCell ref="A15:A21"/>
    <mergeCell ref="B13:C13"/>
    <mergeCell ref="B6:G6"/>
    <mergeCell ref="E4:E5"/>
    <mergeCell ref="F4:F5"/>
    <mergeCell ref="E15:E16"/>
    <mergeCell ref="F15:F16"/>
    <mergeCell ref="A1:G1"/>
    <mergeCell ref="D13:F13"/>
    <mergeCell ref="D21:F21"/>
    <mergeCell ref="D29:F29"/>
    <mergeCell ref="D37:F37"/>
    <mergeCell ref="E23:E24"/>
    <mergeCell ref="F23:F24"/>
    <mergeCell ref="E31:E32"/>
    <mergeCell ref="F31:F32"/>
    <mergeCell ref="G4:G5"/>
    <mergeCell ref="G15:G16"/>
    <mergeCell ref="G23:G24"/>
    <mergeCell ref="G31:G32"/>
    <mergeCell ref="B15:B16"/>
    <mergeCell ref="A4:A13"/>
    <mergeCell ref="B4:B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B10" sqref="B10:G10"/>
    </sheetView>
  </sheetViews>
  <sheetFormatPr defaultRowHeight="21.75" customHeight="1" x14ac:dyDescent="0.3"/>
  <cols>
    <col min="1" max="1" width="5" bestFit="1" customWidth="1"/>
    <col min="2" max="2" width="22.375" bestFit="1" customWidth="1"/>
    <col min="3" max="3" width="17" style="3" customWidth="1"/>
    <col min="4" max="4" width="15.625" style="3" bestFit="1" customWidth="1"/>
    <col min="5" max="5" width="13.125" bestFit="1" customWidth="1"/>
    <col min="6" max="6" width="10.875" bestFit="1" customWidth="1"/>
    <col min="7" max="7" width="16.125" customWidth="1"/>
  </cols>
  <sheetData>
    <row r="1" spans="1:7" ht="21.75" customHeight="1" x14ac:dyDescent="0.3">
      <c r="A1" s="81" t="s">
        <v>119</v>
      </c>
      <c r="B1" s="82"/>
      <c r="C1" s="82"/>
      <c r="D1" s="82"/>
      <c r="E1" s="82"/>
      <c r="F1" s="82"/>
      <c r="G1" s="82"/>
    </row>
    <row r="3" spans="1:7" ht="21.75" customHeight="1" x14ac:dyDescent="0.3">
      <c r="A3" s="4" t="s">
        <v>0</v>
      </c>
      <c r="B3" s="4" t="s">
        <v>1</v>
      </c>
      <c r="C3" s="4" t="s">
        <v>52</v>
      </c>
      <c r="D3" s="4" t="s">
        <v>53</v>
      </c>
      <c r="E3" s="4" t="s">
        <v>51</v>
      </c>
      <c r="F3" s="4" t="s">
        <v>58</v>
      </c>
      <c r="G3" s="10" t="s">
        <v>68</v>
      </c>
    </row>
    <row r="4" spans="1:7" ht="21.75" customHeight="1" x14ac:dyDescent="0.3">
      <c r="A4" s="85">
        <v>1</v>
      </c>
      <c r="B4" s="87" t="s">
        <v>73</v>
      </c>
      <c r="C4" s="5" t="s">
        <v>80</v>
      </c>
      <c r="D4" s="6" t="s">
        <v>74</v>
      </c>
      <c r="E4" s="85" t="s">
        <v>59</v>
      </c>
      <c r="F4" s="85" t="s">
        <v>86</v>
      </c>
      <c r="G4" s="86" t="s">
        <v>141</v>
      </c>
    </row>
    <row r="5" spans="1:7" ht="21.75" customHeight="1" x14ac:dyDescent="0.3">
      <c r="A5" s="85"/>
      <c r="B5" s="87"/>
      <c r="C5" s="5" t="s">
        <v>81</v>
      </c>
      <c r="D5" s="6" t="s">
        <v>75</v>
      </c>
      <c r="E5" s="85"/>
      <c r="F5" s="85"/>
      <c r="G5" s="86"/>
    </row>
    <row r="6" spans="1:7" ht="21.75" customHeight="1" x14ac:dyDescent="0.3">
      <c r="A6" s="85"/>
      <c r="B6" s="87"/>
      <c r="C6" s="5" t="s">
        <v>82</v>
      </c>
      <c r="D6" s="6" t="s">
        <v>76</v>
      </c>
      <c r="E6" s="85"/>
      <c r="F6" s="85"/>
      <c r="G6" s="86"/>
    </row>
    <row r="7" spans="1:7" ht="21.75" customHeight="1" x14ac:dyDescent="0.3">
      <c r="A7" s="85"/>
      <c r="B7" s="87"/>
      <c r="C7" s="5" t="s">
        <v>83</v>
      </c>
      <c r="D7" s="6" t="s">
        <v>77</v>
      </c>
      <c r="E7" s="85"/>
      <c r="F7" s="85"/>
      <c r="G7" s="86"/>
    </row>
    <row r="8" spans="1:7" ht="21.75" customHeight="1" x14ac:dyDescent="0.3">
      <c r="A8" s="85"/>
      <c r="B8" s="87"/>
      <c r="C8" s="5" t="s">
        <v>84</v>
      </c>
      <c r="D8" s="6" t="s">
        <v>78</v>
      </c>
      <c r="E8" s="85"/>
      <c r="F8" s="85"/>
      <c r="G8" s="86"/>
    </row>
    <row r="9" spans="1:7" ht="21.75" customHeight="1" x14ac:dyDescent="0.3">
      <c r="A9" s="85"/>
      <c r="B9" s="87"/>
      <c r="C9" s="5" t="s">
        <v>85</v>
      </c>
      <c r="D9" s="6" t="s">
        <v>79</v>
      </c>
      <c r="E9" s="85"/>
      <c r="F9" s="85"/>
      <c r="G9" s="86"/>
    </row>
    <row r="10" spans="1:7" ht="21.75" customHeight="1" x14ac:dyDescent="0.3">
      <c r="A10" s="85"/>
      <c r="B10" s="87" t="s">
        <v>3</v>
      </c>
      <c r="C10" s="87"/>
      <c r="D10" s="87"/>
      <c r="E10" s="87"/>
      <c r="F10" s="87"/>
      <c r="G10" s="90"/>
    </row>
    <row r="11" spans="1:7" ht="21.75" customHeight="1" x14ac:dyDescent="0.3">
      <c r="A11" s="85"/>
      <c r="B11" s="7" t="s">
        <v>0</v>
      </c>
      <c r="C11" s="7" t="s">
        <v>4</v>
      </c>
      <c r="D11" s="7" t="s">
        <v>48</v>
      </c>
      <c r="E11" s="7" t="s">
        <v>49</v>
      </c>
      <c r="F11" s="7" t="s">
        <v>50</v>
      </c>
      <c r="G11" s="11" t="s">
        <v>69</v>
      </c>
    </row>
    <row r="12" spans="1:7" ht="21.75" customHeight="1" x14ac:dyDescent="0.3">
      <c r="A12" s="85"/>
      <c r="B12" s="7">
        <v>1</v>
      </c>
      <c r="C12" s="7" t="s">
        <v>5</v>
      </c>
      <c r="D12" s="8">
        <v>3000</v>
      </c>
      <c r="E12" s="9">
        <v>181</v>
      </c>
      <c r="F12" s="9">
        <f>D12*E12</f>
        <v>543000</v>
      </c>
      <c r="G12" s="97" t="s">
        <v>89</v>
      </c>
    </row>
    <row r="13" spans="1:7" ht="21.75" customHeight="1" x14ac:dyDescent="0.3">
      <c r="A13" s="85"/>
      <c r="B13" s="7">
        <v>2</v>
      </c>
      <c r="C13" s="7" t="s">
        <v>126</v>
      </c>
      <c r="D13" s="8">
        <v>5000</v>
      </c>
      <c r="E13" s="9">
        <v>181</v>
      </c>
      <c r="F13" s="9">
        <f t="shared" ref="F13:F16" si="0">D13*E13</f>
        <v>905000</v>
      </c>
      <c r="G13" s="98"/>
    </row>
    <row r="14" spans="1:7" ht="21.75" customHeight="1" x14ac:dyDescent="0.3">
      <c r="A14" s="85"/>
      <c r="B14" s="7">
        <v>3</v>
      </c>
      <c r="C14" s="62" t="s">
        <v>6</v>
      </c>
      <c r="D14" s="63">
        <v>750000</v>
      </c>
      <c r="E14" s="50">
        <v>6</v>
      </c>
      <c r="F14" s="50">
        <f t="shared" si="0"/>
        <v>4500000</v>
      </c>
      <c r="G14" s="99"/>
    </row>
    <row r="15" spans="1:7" ht="21.75" customHeight="1" x14ac:dyDescent="0.3">
      <c r="A15" s="94"/>
      <c r="B15" s="7">
        <v>4</v>
      </c>
      <c r="C15" s="21" t="s">
        <v>139</v>
      </c>
      <c r="D15" s="22">
        <v>508800</v>
      </c>
      <c r="E15" s="23">
        <v>1</v>
      </c>
      <c r="F15" s="51">
        <f t="shared" si="0"/>
        <v>508800</v>
      </c>
      <c r="G15" s="24"/>
    </row>
    <row r="16" spans="1:7" ht="21.75" customHeight="1" x14ac:dyDescent="0.3">
      <c r="A16" s="94"/>
      <c r="B16" s="7">
        <v>5</v>
      </c>
      <c r="C16" s="52" t="s">
        <v>115</v>
      </c>
      <c r="D16" s="53">
        <v>227200</v>
      </c>
      <c r="E16" s="54">
        <v>1</v>
      </c>
      <c r="F16" s="50">
        <f t="shared" si="0"/>
        <v>227200</v>
      </c>
      <c r="G16" s="24"/>
    </row>
    <row r="17" spans="1:7" ht="21.75" customHeight="1" x14ac:dyDescent="0.3">
      <c r="A17" s="88"/>
      <c r="B17" s="89" t="s">
        <v>90</v>
      </c>
      <c r="C17" s="89"/>
      <c r="D17" s="83">
        <f>SUM(F12:F16)</f>
        <v>6684000</v>
      </c>
      <c r="E17" s="83"/>
      <c r="F17" s="83"/>
      <c r="G17" s="13"/>
    </row>
    <row r="19" spans="1:7" ht="21.75" customHeight="1" x14ac:dyDescent="0.3">
      <c r="F19" s="49"/>
    </row>
  </sheetData>
  <mergeCells count="10">
    <mergeCell ref="G12:G14"/>
    <mergeCell ref="A1:G1"/>
    <mergeCell ref="A4:A17"/>
    <mergeCell ref="B4:B9"/>
    <mergeCell ref="E4:E9"/>
    <mergeCell ref="F4:F9"/>
    <mergeCell ref="G4:G9"/>
    <mergeCell ref="B10:G10"/>
    <mergeCell ref="B17:C17"/>
    <mergeCell ref="D17:F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D22" sqref="D22"/>
    </sheetView>
  </sheetViews>
  <sheetFormatPr defaultRowHeight="21.75" customHeight="1" x14ac:dyDescent="0.3"/>
  <cols>
    <col min="1" max="1" width="5" bestFit="1" customWidth="1"/>
    <col min="2" max="2" width="22.375" bestFit="1" customWidth="1"/>
    <col min="3" max="3" width="16" style="3" customWidth="1"/>
    <col min="4" max="4" width="15.625" style="3" bestFit="1" customWidth="1"/>
    <col min="5" max="5" width="13.125" bestFit="1" customWidth="1"/>
    <col min="6" max="6" width="10.875" bestFit="1" customWidth="1"/>
    <col min="7" max="7" width="16.125" customWidth="1"/>
  </cols>
  <sheetData>
    <row r="1" spans="1:7" ht="21.75" customHeight="1" x14ac:dyDescent="0.3">
      <c r="A1" s="81" t="s">
        <v>118</v>
      </c>
      <c r="B1" s="82"/>
      <c r="C1" s="82"/>
      <c r="D1" s="82"/>
      <c r="E1" s="82"/>
      <c r="F1" s="82"/>
      <c r="G1" s="82"/>
    </row>
    <row r="3" spans="1:7" ht="21.75" customHeight="1" x14ac:dyDescent="0.3">
      <c r="A3" s="4" t="s">
        <v>0</v>
      </c>
      <c r="B3" s="4" t="s">
        <v>1</v>
      </c>
      <c r="C3" s="4" t="s">
        <v>52</v>
      </c>
      <c r="D3" s="4" t="s">
        <v>53</v>
      </c>
      <c r="E3" s="4" t="s">
        <v>51</v>
      </c>
      <c r="F3" s="4" t="s">
        <v>58</v>
      </c>
      <c r="G3" s="10" t="s">
        <v>68</v>
      </c>
    </row>
    <row r="4" spans="1:7" ht="21.75" customHeight="1" x14ac:dyDescent="0.3">
      <c r="A4" s="85">
        <v>1</v>
      </c>
      <c r="B4" s="87" t="s">
        <v>73</v>
      </c>
      <c r="C4" s="5" t="s">
        <v>98</v>
      </c>
      <c r="D4" s="6" t="s">
        <v>91</v>
      </c>
      <c r="E4" s="85" t="s">
        <v>59</v>
      </c>
      <c r="F4" s="85" t="s">
        <v>86</v>
      </c>
      <c r="G4" s="86" t="s">
        <v>117</v>
      </c>
    </row>
    <row r="5" spans="1:7" ht="21.75" customHeight="1" x14ac:dyDescent="0.3">
      <c r="A5" s="85"/>
      <c r="B5" s="87"/>
      <c r="C5" s="5" t="s">
        <v>99</v>
      </c>
      <c r="D5" s="6" t="s">
        <v>92</v>
      </c>
      <c r="E5" s="85"/>
      <c r="F5" s="85"/>
      <c r="G5" s="86"/>
    </row>
    <row r="6" spans="1:7" ht="21.75" customHeight="1" x14ac:dyDescent="0.3">
      <c r="A6" s="85"/>
      <c r="B6" s="87"/>
      <c r="C6" s="5" t="s">
        <v>100</v>
      </c>
      <c r="D6" s="6" t="s">
        <v>93</v>
      </c>
      <c r="E6" s="85"/>
      <c r="F6" s="85"/>
      <c r="G6" s="86"/>
    </row>
    <row r="7" spans="1:7" ht="21.75" customHeight="1" x14ac:dyDescent="0.3">
      <c r="A7" s="85"/>
      <c r="B7" s="87"/>
      <c r="C7" s="5" t="s">
        <v>101</v>
      </c>
      <c r="D7" s="6" t="s">
        <v>94</v>
      </c>
      <c r="E7" s="85"/>
      <c r="F7" s="85"/>
      <c r="G7" s="86"/>
    </row>
    <row r="8" spans="1:7" ht="21.75" customHeight="1" x14ac:dyDescent="0.3">
      <c r="A8" s="85"/>
      <c r="B8" s="87"/>
      <c r="C8" s="5" t="s">
        <v>102</v>
      </c>
      <c r="D8" s="6" t="s">
        <v>95</v>
      </c>
      <c r="E8" s="85"/>
      <c r="F8" s="85"/>
      <c r="G8" s="86"/>
    </row>
    <row r="9" spans="1:7" ht="21.75" customHeight="1" x14ac:dyDescent="0.3">
      <c r="A9" s="85"/>
      <c r="B9" s="87"/>
      <c r="C9" s="5" t="s">
        <v>103</v>
      </c>
      <c r="D9" s="6" t="s">
        <v>96</v>
      </c>
      <c r="E9" s="85"/>
      <c r="F9" s="85"/>
      <c r="G9" s="86"/>
    </row>
    <row r="10" spans="1:7" ht="21.75" customHeight="1" x14ac:dyDescent="0.3">
      <c r="A10" s="85"/>
      <c r="B10" s="87"/>
      <c r="C10" s="5" t="s">
        <v>104</v>
      </c>
      <c r="D10" s="6" t="s">
        <v>97</v>
      </c>
      <c r="E10" s="85"/>
      <c r="F10" s="85"/>
      <c r="G10" s="86"/>
    </row>
    <row r="11" spans="1:7" ht="21.75" customHeight="1" x14ac:dyDescent="0.3">
      <c r="A11" s="85"/>
      <c r="B11" s="87" t="s">
        <v>3</v>
      </c>
      <c r="C11" s="87"/>
      <c r="D11" s="87"/>
      <c r="E11" s="87"/>
      <c r="F11" s="87"/>
      <c r="G11" s="90"/>
    </row>
    <row r="12" spans="1:7" ht="21.75" customHeight="1" x14ac:dyDescent="0.3">
      <c r="A12" s="85"/>
      <c r="B12" s="7" t="s">
        <v>0</v>
      </c>
      <c r="C12" s="7" t="s">
        <v>4</v>
      </c>
      <c r="D12" s="7" t="s">
        <v>48</v>
      </c>
      <c r="E12" s="7" t="s">
        <v>49</v>
      </c>
      <c r="F12" s="7" t="s">
        <v>50</v>
      </c>
      <c r="G12" s="11" t="s">
        <v>69</v>
      </c>
    </row>
    <row r="13" spans="1:7" ht="21.75" customHeight="1" x14ac:dyDescent="0.3">
      <c r="A13" s="85"/>
      <c r="B13" s="7">
        <v>1</v>
      </c>
      <c r="C13" s="7" t="s">
        <v>128</v>
      </c>
      <c r="D13" s="8">
        <v>3000</v>
      </c>
      <c r="E13" s="9">
        <v>186</v>
      </c>
      <c r="F13" s="9">
        <f>D13*E13</f>
        <v>558000</v>
      </c>
      <c r="G13" s="97" t="s">
        <v>89</v>
      </c>
    </row>
    <row r="14" spans="1:7" ht="21.75" customHeight="1" x14ac:dyDescent="0.3">
      <c r="A14" s="85"/>
      <c r="B14" s="7">
        <v>2</v>
      </c>
      <c r="C14" s="7" t="s">
        <v>88</v>
      </c>
      <c r="D14" s="8">
        <v>5000</v>
      </c>
      <c r="E14" s="9">
        <v>186</v>
      </c>
      <c r="F14" s="9">
        <f t="shared" ref="F14:F17" si="0">D14*E14</f>
        <v>930000</v>
      </c>
      <c r="G14" s="98"/>
    </row>
    <row r="15" spans="1:7" ht="21.75" customHeight="1" x14ac:dyDescent="0.3">
      <c r="A15" s="85"/>
      <c r="B15" s="7">
        <v>3</v>
      </c>
      <c r="C15" s="62" t="s">
        <v>6</v>
      </c>
      <c r="D15" s="63">
        <v>750000</v>
      </c>
      <c r="E15" s="50">
        <v>7</v>
      </c>
      <c r="F15" s="50">
        <f t="shared" si="0"/>
        <v>5250000</v>
      </c>
      <c r="G15" s="99"/>
    </row>
    <row r="16" spans="1:7" ht="21.75" customHeight="1" x14ac:dyDescent="0.3">
      <c r="A16" s="94"/>
      <c r="B16" s="21">
        <v>4</v>
      </c>
      <c r="C16" s="21" t="s">
        <v>140</v>
      </c>
      <c r="D16" s="22">
        <v>573000</v>
      </c>
      <c r="E16" s="23">
        <v>1</v>
      </c>
      <c r="F16" s="9">
        <f t="shared" ref="F16" si="1">D16*E16</f>
        <v>573000</v>
      </c>
      <c r="G16" s="24"/>
    </row>
    <row r="17" spans="1:7" ht="21.75" customHeight="1" x14ac:dyDescent="0.3">
      <c r="A17" s="94"/>
      <c r="B17" s="21">
        <v>5</v>
      </c>
      <c r="C17" s="52" t="s">
        <v>115</v>
      </c>
      <c r="D17" s="53">
        <v>231000</v>
      </c>
      <c r="E17" s="54">
        <v>1</v>
      </c>
      <c r="F17" s="50">
        <f t="shared" si="0"/>
        <v>231000</v>
      </c>
      <c r="G17" s="24"/>
    </row>
    <row r="18" spans="1:7" ht="21.75" customHeight="1" x14ac:dyDescent="0.3">
      <c r="A18" s="88"/>
      <c r="B18" s="89" t="s">
        <v>90</v>
      </c>
      <c r="C18" s="89"/>
      <c r="D18" s="83">
        <f>SUM(F13:F17)</f>
        <v>7542000</v>
      </c>
      <c r="E18" s="83"/>
      <c r="F18" s="83"/>
      <c r="G18" s="13"/>
    </row>
    <row r="20" spans="1:7" ht="21.75" customHeight="1" x14ac:dyDescent="0.3">
      <c r="F20" s="49"/>
    </row>
  </sheetData>
  <mergeCells count="10">
    <mergeCell ref="A1:G1"/>
    <mergeCell ref="A4:A18"/>
    <mergeCell ref="B4:B10"/>
    <mergeCell ref="E4:E10"/>
    <mergeCell ref="F4:F10"/>
    <mergeCell ref="G4:G10"/>
    <mergeCell ref="B11:G11"/>
    <mergeCell ref="G13:G15"/>
    <mergeCell ref="B18:C18"/>
    <mergeCell ref="D18:F1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총괄표</vt:lpstr>
      <vt:lpstr>1학년 세부내역</vt:lpstr>
      <vt:lpstr>2학년 세부내역</vt:lpstr>
      <vt:lpstr>3학년 세부내역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최희주</cp:lastModifiedBy>
  <cp:lastPrinted>2013-09-06T06:22:39Z</cp:lastPrinted>
  <dcterms:created xsi:type="dcterms:W3CDTF">2013-08-08T09:26:29Z</dcterms:created>
  <dcterms:modified xsi:type="dcterms:W3CDTF">2013-09-06T06:48:19Z</dcterms:modified>
</cp:coreProperties>
</file>