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00" windowHeight="10980" activeTab="0"/>
  </bookViews>
  <sheets>
    <sheet name="총괄표" sheetId="1" r:id="rId1"/>
  </sheets>
  <definedNames>
    <definedName name="_xlnm.Print_Area" localSheetId="0">'총괄표'!$A$1:$U$43</definedName>
  </definedNames>
  <calcPr fullCalcOnLoad="1"/>
</workbook>
</file>

<file path=xl/sharedStrings.xml><?xml version="1.0" encoding="utf-8"?>
<sst xmlns="http://schemas.openxmlformats.org/spreadsheetml/2006/main" count="62" uniqueCount="59">
  <si>
    <t>수익자부담 (A)</t>
  </si>
  <si>
    <t>지출계(c)
(a)+(b)=(c)</t>
  </si>
  <si>
    <t>강사 현황</t>
  </si>
  <si>
    <t>프 로 그 램 명</t>
  </si>
  <si>
    <t>참 여 학 생 수</t>
  </si>
  <si>
    <t>1인당 수강료</t>
  </si>
  <si>
    <t>지출</t>
  </si>
  <si>
    <t>유료</t>
  </si>
  <si>
    <t>무료</t>
  </si>
  <si>
    <t>계</t>
  </si>
  <si>
    <t>유료수강료</t>
  </si>
  <si>
    <t>성 명</t>
  </si>
  <si>
    <t>수입계(C)
(A)+(B)=(C)</t>
  </si>
  <si>
    <t>외부강사</t>
  </si>
  <si>
    <t>현직교사</t>
  </si>
  <si>
    <t>국가·학교비 지원 (B)</t>
  </si>
  <si>
    <t>강사비(a)</t>
  </si>
  <si>
    <t>교육청지원</t>
  </si>
  <si>
    <t>운영비(b)</t>
  </si>
  <si>
    <t>전출</t>
  </si>
  <si>
    <t>학교지원50%</t>
  </si>
  <si>
    <t>전입</t>
  </si>
  <si>
    <t>합   계</t>
  </si>
  <si>
    <t>잔   액</t>
  </si>
  <si>
    <t>기본</t>
  </si>
  <si>
    <t>변동</t>
  </si>
  <si>
    <t>기본</t>
  </si>
  <si>
    <t>변동</t>
  </si>
  <si>
    <t>보강교사</t>
  </si>
  <si>
    <t>2013-2학기 방과후학교 실시 세부내역</t>
  </si>
  <si>
    <t>당구반</t>
  </si>
  <si>
    <t>과학탐구반</t>
  </si>
  <si>
    <t>생활속 펠트반</t>
  </si>
  <si>
    <t>퀼트 인형반 A</t>
  </si>
  <si>
    <t>퀼트 인형반 B</t>
  </si>
  <si>
    <t>일본어회화반</t>
  </si>
  <si>
    <t>중국어회화반</t>
  </si>
  <si>
    <t>가야금반</t>
  </si>
  <si>
    <t>방송댄스반</t>
  </si>
  <si>
    <t>한지액자, 페이스페인팅반</t>
  </si>
  <si>
    <t>천연비누, 화장품만들기반1</t>
  </si>
  <si>
    <t>천연비누, 화장품만들기반2</t>
  </si>
  <si>
    <t>예쁜 글씨반</t>
  </si>
  <si>
    <t>클래식 기타반 A</t>
  </si>
  <si>
    <t>클래식 기타반 B</t>
  </si>
  <si>
    <t>요가반 1</t>
  </si>
  <si>
    <t>요가반 2</t>
  </si>
  <si>
    <t>미드로 배우는 영어반</t>
  </si>
  <si>
    <t>실력향상 수학반(1-1)</t>
  </si>
  <si>
    <t>실력향상 수학반(1-2)</t>
  </si>
  <si>
    <t>실력향상 수학반(2-1)</t>
  </si>
  <si>
    <t>실력항상 수학반(2-2)</t>
  </si>
  <si>
    <t>실력향상수학반 3</t>
  </si>
  <si>
    <t>영화로 배우는 토론반</t>
  </si>
  <si>
    <t>연극반</t>
  </si>
  <si>
    <t>역사최강반</t>
  </si>
  <si>
    <t>국토 올림피아드</t>
  </si>
  <si>
    <t>축구반 A형</t>
  </si>
  <si>
    <t>축구반 B형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</si>
</sst>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0;[Red]0"/>
    <numFmt numFmtId="184" formatCode="#,##0;[Red]#,##0"/>
    <numFmt numFmtId="185" formatCode="0_ "/>
    <numFmt numFmtId="186" formatCode="0_);\(0\)"/>
    <numFmt numFmtId="187" formatCode="[$-412]yyyy&quot;년&quot;\ m&quot;월&quot;\ d&quot;일&quot;\ dddd"/>
    <numFmt numFmtId="188" formatCode="[$-412]AM/PM\ h:mm:ss"/>
    <numFmt numFmtId="189" formatCode="0_);[Red]\(0\)"/>
    <numFmt numFmtId="190" formatCode="&quot;₩&quot;#,##0_);[Red]\(&quot;₩&quot;#,##0\)"/>
  </numFmts>
  <fonts count="54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궁서체"/>
      <family val="1"/>
    </font>
    <font>
      <b/>
      <sz val="11"/>
      <name val="궁서체"/>
      <family val="1"/>
    </font>
    <font>
      <b/>
      <sz val="24"/>
      <name val="궁서체"/>
      <family val="1"/>
    </font>
    <font>
      <u val="single"/>
      <sz val="8.25"/>
      <color indexed="12"/>
      <name val="돋움"/>
      <family val="3"/>
    </font>
    <font>
      <u val="single"/>
      <sz val="8.25"/>
      <color indexed="36"/>
      <name val="돋움"/>
      <family val="3"/>
    </font>
    <font>
      <sz val="12"/>
      <name val="돋움"/>
      <family val="3"/>
    </font>
    <font>
      <b/>
      <sz val="11"/>
      <color indexed="8"/>
      <name val="바탕"/>
      <family val="1"/>
    </font>
    <font>
      <sz val="12"/>
      <color indexed="8"/>
      <name val="굴림"/>
      <family val="3"/>
    </font>
    <font>
      <sz val="13"/>
      <color indexed="8"/>
      <name val="궁서체"/>
      <family val="1"/>
    </font>
    <font>
      <sz val="20"/>
      <color indexed="8"/>
      <name val="궁서체"/>
      <family val="1"/>
    </font>
    <font>
      <sz val="10"/>
      <color indexed="8"/>
      <name val="궁서체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굴림"/>
      <family val="3"/>
    </font>
    <font>
      <sz val="10"/>
      <color indexed="8"/>
      <name val="맑은 고딕"/>
      <family val="3"/>
    </font>
    <font>
      <sz val="9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굴림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41" fontId="0" fillId="0" borderId="0" xfId="48" applyFont="1" applyAlignment="1">
      <alignment vertical="center"/>
    </xf>
    <xf numFmtId="41" fontId="3" fillId="0" borderId="0" xfId="48" applyFont="1" applyAlignment="1">
      <alignment vertical="center"/>
    </xf>
    <xf numFmtId="41" fontId="3" fillId="0" borderId="0" xfId="48" applyFont="1" applyAlignment="1">
      <alignment horizontal="center" vertical="center"/>
    </xf>
    <xf numFmtId="41" fontId="0" fillId="0" borderId="0" xfId="48" applyFont="1" applyAlignment="1">
      <alignment horizontal="center" vertical="center"/>
    </xf>
    <xf numFmtId="41" fontId="0" fillId="0" borderId="10" xfId="48" applyFont="1" applyBorder="1" applyAlignment="1">
      <alignment vertical="center"/>
    </xf>
    <xf numFmtId="41" fontId="0" fillId="0" borderId="11" xfId="48" applyFont="1" applyBorder="1" applyAlignment="1">
      <alignment vertical="center"/>
    </xf>
    <xf numFmtId="41" fontId="3" fillId="0" borderId="10" xfId="48" applyFont="1" applyBorder="1" applyAlignment="1">
      <alignment horizontal="center" vertical="center"/>
    </xf>
    <xf numFmtId="41" fontId="0" fillId="0" borderId="12" xfId="48" applyFont="1" applyBorder="1" applyAlignment="1">
      <alignment vertical="center"/>
    </xf>
    <xf numFmtId="41" fontId="4" fillId="0" borderId="10" xfId="48" applyFont="1" applyBorder="1" applyAlignment="1">
      <alignment vertical="center"/>
    </xf>
    <xf numFmtId="183" fontId="8" fillId="0" borderId="10" xfId="48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wrapText="1"/>
    </xf>
    <xf numFmtId="41" fontId="0" fillId="0" borderId="10" xfId="48" applyFont="1" applyBorder="1" applyAlignment="1">
      <alignment vertical="center"/>
    </xf>
    <xf numFmtId="41" fontId="2" fillId="0" borderId="13" xfId="48" applyFont="1" applyBorder="1" applyAlignment="1">
      <alignment vertical="center"/>
    </xf>
    <xf numFmtId="0" fontId="8" fillId="0" borderId="10" xfId="48" applyNumberFormat="1" applyFont="1" applyBorder="1" applyAlignment="1">
      <alignment vertical="center"/>
    </xf>
    <xf numFmtId="49" fontId="8" fillId="0" borderId="10" xfId="48" applyNumberFormat="1" applyFont="1" applyBorder="1" applyAlignment="1">
      <alignment vertical="center"/>
    </xf>
    <xf numFmtId="3" fontId="11" fillId="0" borderId="10" xfId="0" applyNumberFormat="1" applyFont="1" applyBorder="1" applyAlignment="1">
      <alignment horizontal="right" vertical="center" wrapText="1"/>
    </xf>
    <xf numFmtId="189" fontId="8" fillId="0" borderId="10" xfId="48" applyNumberFormat="1" applyFont="1" applyBorder="1" applyAlignment="1">
      <alignment vertical="center"/>
    </xf>
    <xf numFmtId="0" fontId="0" fillId="0" borderId="10" xfId="48" applyNumberFormat="1" applyFont="1" applyBorder="1" applyAlignment="1">
      <alignment vertical="center"/>
    </xf>
    <xf numFmtId="176" fontId="0" fillId="0" borderId="14" xfId="48" applyNumberFormat="1" applyFont="1" applyBorder="1" applyAlignment="1">
      <alignment vertical="center"/>
    </xf>
    <xf numFmtId="41" fontId="5" fillId="0" borderId="0" xfId="48" applyFont="1" applyBorder="1" applyAlignment="1">
      <alignment vertical="center"/>
    </xf>
    <xf numFmtId="41" fontId="0" fillId="0" borderId="11" xfId="48" applyFont="1" applyBorder="1" applyAlignment="1">
      <alignment horizontal="center" vertical="center"/>
    </xf>
    <xf numFmtId="41" fontId="0" fillId="0" borderId="14" xfId="48" applyFont="1" applyBorder="1" applyAlignment="1">
      <alignment vertical="center"/>
    </xf>
    <xf numFmtId="0" fontId="0" fillId="0" borderId="15" xfId="0" applyBorder="1" applyAlignment="1">
      <alignment vertical="center"/>
    </xf>
    <xf numFmtId="41" fontId="10" fillId="0" borderId="10" xfId="0" applyNumberFormat="1" applyFont="1" applyBorder="1" applyAlignment="1">
      <alignment vertical="center" wrapText="1"/>
    </xf>
    <xf numFmtId="41" fontId="8" fillId="0" borderId="10" xfId="48" applyFont="1" applyBorder="1" applyAlignment="1">
      <alignment vertical="center"/>
    </xf>
    <xf numFmtId="3" fontId="9" fillId="0" borderId="10" xfId="0" applyNumberFormat="1" applyFont="1" applyBorder="1" applyAlignment="1">
      <alignment vertical="center" wrapText="1"/>
    </xf>
    <xf numFmtId="41" fontId="8" fillId="0" borderId="10" xfId="48" applyFont="1" applyBorder="1" applyAlignment="1">
      <alignment horizontal="center" vertical="center"/>
    </xf>
    <xf numFmtId="41" fontId="8" fillId="0" borderId="12" xfId="48" applyFont="1" applyBorder="1" applyAlignment="1">
      <alignment vertical="center"/>
    </xf>
    <xf numFmtId="176" fontId="0" fillId="0" borderId="10" xfId="48" applyNumberFormat="1" applyFont="1" applyBorder="1" applyAlignment="1">
      <alignment vertical="center"/>
    </xf>
    <xf numFmtId="176" fontId="0" fillId="0" borderId="12" xfId="48" applyNumberFormat="1" applyFont="1" applyBorder="1" applyAlignment="1">
      <alignment vertical="center"/>
    </xf>
    <xf numFmtId="182" fontId="0" fillId="0" borderId="12" xfId="48" applyNumberFormat="1" applyFont="1" applyBorder="1" applyAlignment="1">
      <alignment vertical="center"/>
    </xf>
    <xf numFmtId="3" fontId="0" fillId="0" borderId="10" xfId="48" applyNumberFormat="1" applyFont="1" applyBorder="1" applyAlignment="1">
      <alignment vertical="center"/>
    </xf>
    <xf numFmtId="184" fontId="0" fillId="0" borderId="10" xfId="48" applyNumberFormat="1" applyFont="1" applyBorder="1" applyAlignment="1">
      <alignment vertical="center"/>
    </xf>
    <xf numFmtId="41" fontId="0" fillId="0" borderId="10" xfId="48" applyNumberFormat="1" applyFont="1" applyBorder="1" applyAlignment="1">
      <alignment vertical="center"/>
    </xf>
    <xf numFmtId="41" fontId="0" fillId="0" borderId="12" xfId="48" applyFont="1" applyBorder="1" applyAlignment="1">
      <alignment vertical="center"/>
    </xf>
    <xf numFmtId="41" fontId="0" fillId="0" borderId="16" xfId="48" applyFont="1" applyBorder="1" applyAlignment="1">
      <alignment vertical="center"/>
    </xf>
    <xf numFmtId="41" fontId="51" fillId="0" borderId="10" xfId="48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41" fontId="4" fillId="0" borderId="18" xfId="48" applyFont="1" applyBorder="1" applyAlignment="1">
      <alignment vertical="center" wrapText="1"/>
    </xf>
    <xf numFmtId="0" fontId="0" fillId="0" borderId="18" xfId="0" applyBorder="1" applyAlignment="1">
      <alignment vertical="center"/>
    </xf>
    <xf numFmtId="41" fontId="3" fillId="0" borderId="18" xfId="48" applyFont="1" applyBorder="1" applyAlignment="1">
      <alignment horizontal="center" vertical="center"/>
    </xf>
    <xf numFmtId="41" fontId="0" fillId="0" borderId="18" xfId="48" applyFont="1" applyBorder="1" applyAlignment="1">
      <alignment vertical="center"/>
    </xf>
    <xf numFmtId="41" fontId="0" fillId="0" borderId="10" xfId="48" applyFont="1" applyBorder="1" applyAlignment="1">
      <alignment horizontal="center" vertical="center"/>
    </xf>
    <xf numFmtId="41" fontId="4" fillId="0" borderId="10" xfId="48" applyFont="1" applyBorder="1" applyAlignment="1">
      <alignment horizontal="center" vertical="center"/>
    </xf>
    <xf numFmtId="41" fontId="4" fillId="0" borderId="12" xfId="48" applyFont="1" applyBorder="1" applyAlignment="1">
      <alignment horizontal="center" vertical="center"/>
    </xf>
    <xf numFmtId="41" fontId="4" fillId="0" borderId="11" xfId="48" applyFont="1" applyBorder="1" applyAlignment="1">
      <alignment horizontal="center" vertical="center" wrapText="1"/>
    </xf>
    <xf numFmtId="41" fontId="4" fillId="0" borderId="19" xfId="48" applyFont="1" applyBorder="1" applyAlignment="1">
      <alignment horizontal="center" vertical="center" wrapText="1"/>
    </xf>
    <xf numFmtId="41" fontId="4" fillId="0" borderId="13" xfId="48" applyFont="1" applyBorder="1" applyAlignment="1">
      <alignment horizontal="center" vertical="center" wrapText="1"/>
    </xf>
    <xf numFmtId="41" fontId="4" fillId="0" borderId="12" xfId="48" applyFont="1" applyBorder="1" applyAlignment="1">
      <alignment horizontal="center" vertical="center" wrapText="1"/>
    </xf>
    <xf numFmtId="41" fontId="4" fillId="0" borderId="16" xfId="48" applyFont="1" applyBorder="1" applyAlignment="1">
      <alignment horizontal="center" vertical="center"/>
    </xf>
    <xf numFmtId="41" fontId="4" fillId="0" borderId="17" xfId="48" applyFont="1" applyBorder="1" applyAlignment="1">
      <alignment horizontal="center" vertical="center" wrapText="1"/>
    </xf>
    <xf numFmtId="41" fontId="4" fillId="0" borderId="20" xfId="48" applyFont="1" applyBorder="1" applyAlignment="1">
      <alignment horizontal="center" vertical="center" wrapText="1"/>
    </xf>
    <xf numFmtId="41" fontId="5" fillId="0" borderId="0" xfId="48" applyFont="1" applyBorder="1" applyAlignment="1">
      <alignment horizontal="center" vertical="center"/>
    </xf>
    <xf numFmtId="41" fontId="4" fillId="0" borderId="15" xfId="48" applyFont="1" applyBorder="1" applyAlignment="1">
      <alignment horizontal="center" vertical="center" wrapText="1"/>
    </xf>
    <xf numFmtId="0" fontId="4" fillId="0" borderId="10" xfId="48" applyNumberFormat="1" applyFont="1" applyBorder="1" applyAlignment="1">
      <alignment horizontal="center" vertical="center" wrapText="1"/>
    </xf>
    <xf numFmtId="0" fontId="4" fillId="0" borderId="10" xfId="48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2 2" xfId="63"/>
    <cellStyle name="표준 3" xfId="64"/>
    <cellStyle name="표준 4" xfId="65"/>
    <cellStyle name="표준 5" xfId="66"/>
    <cellStyle name="표준 6" xfId="67"/>
    <cellStyle name="표준 7" xfId="68"/>
    <cellStyle name="표준 8" xfId="69"/>
    <cellStyle name="Hyperlink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532"/>
  <sheetViews>
    <sheetView tabSelected="1" view="pageBreakPreview" zoomScale="85" zoomScaleNormal="85" zoomScaleSheetLayoutView="85" zoomScalePageLayoutView="0" workbookViewId="0" topLeftCell="F1">
      <selection activeCell="N5" sqref="N5:N40"/>
    </sheetView>
  </sheetViews>
  <sheetFormatPr defaultColWidth="8.88671875" defaultRowHeight="13.5"/>
  <cols>
    <col min="1" max="1" width="17.88671875" style="2" customWidth="1"/>
    <col min="2" max="6" width="5.4453125" style="1" customWidth="1"/>
    <col min="7" max="9" width="8.77734375" style="1" customWidth="1"/>
    <col min="10" max="12" width="14.6640625" style="1" customWidth="1"/>
    <col min="13" max="13" width="13.4453125" style="1" customWidth="1"/>
    <col min="14" max="14" width="9.88671875" style="4" customWidth="1"/>
    <col min="15" max="16" width="8.6640625" style="1" customWidth="1"/>
    <col min="17" max="17" width="5.6640625" style="1" customWidth="1"/>
    <col min="18" max="18" width="12.5546875" style="1" customWidth="1"/>
    <col min="19" max="19" width="14.4453125" style="1" customWidth="1"/>
    <col min="20" max="20" width="13.4453125" style="1" customWidth="1"/>
    <col min="21" max="21" width="15.10546875" style="1" customWidth="1"/>
    <col min="22" max="22" width="15.4453125" style="1" customWidth="1"/>
    <col min="23" max="16384" width="8.88671875" style="1" customWidth="1"/>
  </cols>
  <sheetData>
    <row r="1" spans="1:22" s="2" customFormat="1" ht="68.25" customHeight="1" thickBot="1">
      <c r="A1" s="66" t="s">
        <v>29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20"/>
    </row>
    <row r="2" spans="1:22" s="2" customFormat="1" ht="21" customHeight="1" thickTop="1">
      <c r="A2" s="57" t="s">
        <v>3</v>
      </c>
      <c r="B2" s="57" t="s">
        <v>4</v>
      </c>
      <c r="C2" s="57"/>
      <c r="D2" s="57"/>
      <c r="E2" s="57"/>
      <c r="F2" s="57"/>
      <c r="G2" s="57" t="s">
        <v>5</v>
      </c>
      <c r="H2" s="57"/>
      <c r="I2" s="57"/>
      <c r="J2" s="9" t="s">
        <v>0</v>
      </c>
      <c r="K2" s="9" t="s">
        <v>15</v>
      </c>
      <c r="L2" s="23"/>
      <c r="M2" s="60" t="s">
        <v>12</v>
      </c>
      <c r="N2" s="63" t="s">
        <v>2</v>
      </c>
      <c r="O2" s="57"/>
      <c r="P2" s="57"/>
      <c r="Q2" s="57"/>
      <c r="R2" s="57" t="s">
        <v>6</v>
      </c>
      <c r="S2" s="58"/>
      <c r="T2" s="60" t="s">
        <v>1</v>
      </c>
      <c r="U2" s="59" t="s">
        <v>23</v>
      </c>
      <c r="V2" s="52"/>
    </row>
    <row r="3" spans="1:22" s="2" customFormat="1" ht="19.5" customHeight="1">
      <c r="A3" s="57"/>
      <c r="B3" s="57" t="s">
        <v>7</v>
      </c>
      <c r="C3" s="57"/>
      <c r="D3" s="57" t="s">
        <v>8</v>
      </c>
      <c r="E3" s="57"/>
      <c r="F3" s="57" t="s">
        <v>9</v>
      </c>
      <c r="G3" s="57" t="s">
        <v>26</v>
      </c>
      <c r="H3" s="57" t="s">
        <v>27</v>
      </c>
      <c r="I3" s="57"/>
      <c r="J3" s="57" t="s">
        <v>10</v>
      </c>
      <c r="K3" s="57" t="s">
        <v>17</v>
      </c>
      <c r="L3" s="67" t="s">
        <v>20</v>
      </c>
      <c r="M3" s="61"/>
      <c r="N3" s="63" t="s">
        <v>11</v>
      </c>
      <c r="O3" s="68" t="s">
        <v>14</v>
      </c>
      <c r="P3" s="68" t="s">
        <v>13</v>
      </c>
      <c r="Q3" s="69" t="s">
        <v>9</v>
      </c>
      <c r="R3" s="64" t="s">
        <v>16</v>
      </c>
      <c r="S3" s="62" t="s">
        <v>18</v>
      </c>
      <c r="T3" s="61"/>
      <c r="U3" s="59"/>
      <c r="V3" s="53"/>
    </row>
    <row r="4" spans="1:22" s="2" customFormat="1" ht="19.5" customHeight="1">
      <c r="A4" s="57"/>
      <c r="B4" s="9" t="s">
        <v>24</v>
      </c>
      <c r="C4" s="9" t="s">
        <v>25</v>
      </c>
      <c r="D4" s="9" t="s">
        <v>24</v>
      </c>
      <c r="E4" s="9" t="s">
        <v>25</v>
      </c>
      <c r="F4" s="57"/>
      <c r="G4" s="57"/>
      <c r="H4" s="9" t="s">
        <v>21</v>
      </c>
      <c r="I4" s="9" t="s">
        <v>19</v>
      </c>
      <c r="J4" s="57"/>
      <c r="K4" s="57"/>
      <c r="L4" s="67"/>
      <c r="M4" s="61"/>
      <c r="N4" s="63"/>
      <c r="O4" s="68"/>
      <c r="P4" s="68"/>
      <c r="Q4" s="69"/>
      <c r="R4" s="65"/>
      <c r="S4" s="62"/>
      <c r="T4" s="61"/>
      <c r="U4" s="59"/>
      <c r="V4" s="53"/>
    </row>
    <row r="5" spans="1:22" s="3" customFormat="1" ht="21.75" customHeight="1">
      <c r="A5" s="42" t="s">
        <v>30</v>
      </c>
      <c r="B5" s="10">
        <v>18</v>
      </c>
      <c r="C5" s="14"/>
      <c r="D5" s="17">
        <v>8</v>
      </c>
      <c r="E5" s="15"/>
      <c r="F5" s="51">
        <f>SUM(B5:E5)</f>
        <v>26</v>
      </c>
      <c r="G5" s="48">
        <v>25000</v>
      </c>
      <c r="H5" s="11"/>
      <c r="I5" s="11"/>
      <c r="J5" s="7">
        <f>B5*G5</f>
        <v>450000</v>
      </c>
      <c r="K5" s="12">
        <f aca="true" t="shared" si="0" ref="K5:K12">D5*G5</f>
        <v>200000</v>
      </c>
      <c r="L5" s="8"/>
      <c r="M5" s="13">
        <f aca="true" t="shared" si="1" ref="M5:M37">SUM(J5:L5)</f>
        <v>650000</v>
      </c>
      <c r="N5" s="45"/>
      <c r="O5" s="12">
        <v>1</v>
      </c>
      <c r="P5" s="12"/>
      <c r="Q5" s="12">
        <f>SUM(O5:P5)</f>
        <v>1</v>
      </c>
      <c r="R5" s="37">
        <v>600000</v>
      </c>
      <c r="S5" s="31">
        <f>M5-R5</f>
        <v>50000</v>
      </c>
      <c r="T5" s="13">
        <f aca="true" t="shared" si="2" ref="T5:T34">R5+S5</f>
        <v>650000</v>
      </c>
      <c r="U5" s="6">
        <f aca="true" t="shared" si="3" ref="U5:U43">M5-T5</f>
        <v>0</v>
      </c>
      <c r="V5" s="54"/>
    </row>
    <row r="6" spans="1:22" s="3" customFormat="1" ht="21.75" customHeight="1">
      <c r="A6" s="42" t="s">
        <v>31</v>
      </c>
      <c r="B6" s="10">
        <v>19</v>
      </c>
      <c r="C6" s="15"/>
      <c r="D6" s="17">
        <v>5</v>
      </c>
      <c r="E6" s="15"/>
      <c r="F6" s="51">
        <f aca="true" t="shared" si="4" ref="F6:F33">SUM(B6:E6)</f>
        <v>24</v>
      </c>
      <c r="G6" s="48">
        <v>27000</v>
      </c>
      <c r="H6" s="11"/>
      <c r="I6" s="11"/>
      <c r="J6" s="7">
        <f>B6*G6</f>
        <v>513000</v>
      </c>
      <c r="K6" s="12">
        <f t="shared" si="0"/>
        <v>135000</v>
      </c>
      <c r="L6" s="8"/>
      <c r="M6" s="13">
        <f t="shared" si="1"/>
        <v>648000</v>
      </c>
      <c r="N6" s="45"/>
      <c r="O6" s="12">
        <v>1</v>
      </c>
      <c r="P6" s="12"/>
      <c r="Q6" s="12">
        <f aca="true" t="shared" si="5" ref="Q6:Q33">SUM(O6:P6)</f>
        <v>1</v>
      </c>
      <c r="R6" s="37">
        <v>600000</v>
      </c>
      <c r="S6" s="31">
        <f aca="true" t="shared" si="6" ref="S6:S33">M6-R6</f>
        <v>48000</v>
      </c>
      <c r="T6" s="13">
        <f t="shared" si="2"/>
        <v>648000</v>
      </c>
      <c r="U6" s="6">
        <f t="shared" si="3"/>
        <v>0</v>
      </c>
      <c r="V6" s="54"/>
    </row>
    <row r="7" spans="1:22" ht="21.75" customHeight="1">
      <c r="A7" s="42" t="s">
        <v>32</v>
      </c>
      <c r="B7" s="10">
        <v>25</v>
      </c>
      <c r="C7" s="14"/>
      <c r="D7" s="17">
        <v>3</v>
      </c>
      <c r="E7" s="15"/>
      <c r="F7" s="51">
        <f t="shared" si="4"/>
        <v>28</v>
      </c>
      <c r="G7" s="48">
        <v>23200</v>
      </c>
      <c r="H7" s="11"/>
      <c r="I7" s="11"/>
      <c r="J7" s="7">
        <f aca="true" t="shared" si="7" ref="J7:J37">B7*G7</f>
        <v>580000</v>
      </c>
      <c r="K7" s="12">
        <f t="shared" si="0"/>
        <v>69600</v>
      </c>
      <c r="L7" s="8"/>
      <c r="M7" s="13">
        <f t="shared" si="1"/>
        <v>649600</v>
      </c>
      <c r="N7" s="50"/>
      <c r="O7" s="12">
        <v>1</v>
      </c>
      <c r="P7" s="12"/>
      <c r="Q7" s="12">
        <f t="shared" si="5"/>
        <v>1</v>
      </c>
      <c r="R7" s="37">
        <v>600000</v>
      </c>
      <c r="S7" s="31">
        <f t="shared" si="6"/>
        <v>49600</v>
      </c>
      <c r="T7" s="13">
        <f t="shared" si="2"/>
        <v>649600</v>
      </c>
      <c r="U7" s="6">
        <f t="shared" si="3"/>
        <v>0</v>
      </c>
      <c r="V7" s="55"/>
    </row>
    <row r="8" spans="1:22" ht="21.75" customHeight="1">
      <c r="A8" s="42" t="s">
        <v>33</v>
      </c>
      <c r="B8" s="10">
        <v>17</v>
      </c>
      <c r="C8" s="14"/>
      <c r="D8" s="17">
        <v>4</v>
      </c>
      <c r="E8" s="15"/>
      <c r="F8" s="51">
        <f t="shared" si="4"/>
        <v>21</v>
      </c>
      <c r="G8" s="48">
        <v>33000</v>
      </c>
      <c r="H8" s="11"/>
      <c r="I8" s="11"/>
      <c r="J8" s="7">
        <f t="shared" si="7"/>
        <v>561000</v>
      </c>
      <c r="K8" s="12">
        <f t="shared" si="0"/>
        <v>132000</v>
      </c>
      <c r="L8" s="8"/>
      <c r="M8" s="13">
        <f t="shared" si="1"/>
        <v>693000</v>
      </c>
      <c r="N8" s="50"/>
      <c r="O8" s="12">
        <v>1</v>
      </c>
      <c r="P8" s="12"/>
      <c r="Q8" s="12">
        <f t="shared" si="5"/>
        <v>1</v>
      </c>
      <c r="R8" s="37">
        <v>600000</v>
      </c>
      <c r="S8" s="31">
        <f t="shared" si="6"/>
        <v>93000</v>
      </c>
      <c r="T8" s="13">
        <f t="shared" si="2"/>
        <v>693000</v>
      </c>
      <c r="U8" s="6">
        <f t="shared" si="3"/>
        <v>0</v>
      </c>
      <c r="V8" s="55"/>
    </row>
    <row r="9" spans="1:22" ht="24" customHeight="1">
      <c r="A9" s="42" t="s">
        <v>34</v>
      </c>
      <c r="B9" s="10">
        <v>14</v>
      </c>
      <c r="C9" s="15"/>
      <c r="D9" s="17">
        <v>4</v>
      </c>
      <c r="E9" s="15"/>
      <c r="F9" s="51">
        <f t="shared" si="4"/>
        <v>18</v>
      </c>
      <c r="G9" s="48">
        <v>33000</v>
      </c>
      <c r="H9" s="11"/>
      <c r="I9" s="11"/>
      <c r="J9" s="7">
        <f t="shared" si="7"/>
        <v>462000</v>
      </c>
      <c r="K9" s="12">
        <f t="shared" si="0"/>
        <v>132000</v>
      </c>
      <c r="L9" s="8"/>
      <c r="M9" s="13">
        <f t="shared" si="1"/>
        <v>594000</v>
      </c>
      <c r="N9" s="45"/>
      <c r="O9" s="12"/>
      <c r="P9" s="12">
        <v>1</v>
      </c>
      <c r="Q9" s="12">
        <f t="shared" si="5"/>
        <v>1</v>
      </c>
      <c r="R9" s="37">
        <v>600000</v>
      </c>
      <c r="S9" s="31">
        <f t="shared" si="6"/>
        <v>-6000</v>
      </c>
      <c r="T9" s="13">
        <f t="shared" si="2"/>
        <v>594000</v>
      </c>
      <c r="U9" s="6">
        <f t="shared" si="3"/>
        <v>0</v>
      </c>
      <c r="V9" s="55"/>
    </row>
    <row r="10" spans="1:22" ht="21.75" customHeight="1">
      <c r="A10" s="42" t="s">
        <v>35</v>
      </c>
      <c r="B10" s="10">
        <v>25</v>
      </c>
      <c r="C10" s="14"/>
      <c r="D10" s="17">
        <v>5</v>
      </c>
      <c r="E10" s="15"/>
      <c r="F10" s="51">
        <f t="shared" si="4"/>
        <v>30</v>
      </c>
      <c r="G10" s="48">
        <v>22000</v>
      </c>
      <c r="H10" s="11"/>
      <c r="I10" s="11"/>
      <c r="J10" s="7">
        <f t="shared" si="7"/>
        <v>550000</v>
      </c>
      <c r="K10" s="12">
        <f t="shared" si="0"/>
        <v>110000</v>
      </c>
      <c r="L10" s="8"/>
      <c r="M10" s="13">
        <f t="shared" si="1"/>
        <v>660000</v>
      </c>
      <c r="N10" s="45"/>
      <c r="O10" s="12"/>
      <c r="P10" s="12">
        <v>1</v>
      </c>
      <c r="Q10" s="12">
        <f t="shared" si="5"/>
        <v>1</v>
      </c>
      <c r="R10" s="37">
        <v>600000</v>
      </c>
      <c r="S10" s="31">
        <f t="shared" si="6"/>
        <v>60000</v>
      </c>
      <c r="T10" s="13">
        <f t="shared" si="2"/>
        <v>660000</v>
      </c>
      <c r="U10" s="6">
        <f t="shared" si="3"/>
        <v>0</v>
      </c>
      <c r="V10" s="55"/>
    </row>
    <row r="11" spans="1:22" ht="21.75" customHeight="1">
      <c r="A11" s="42" t="s">
        <v>36</v>
      </c>
      <c r="B11" s="10">
        <v>21</v>
      </c>
      <c r="C11" s="14"/>
      <c r="D11" s="17">
        <v>5</v>
      </c>
      <c r="E11" s="15"/>
      <c r="F11" s="51">
        <f t="shared" si="4"/>
        <v>26</v>
      </c>
      <c r="G11" s="48">
        <v>25000</v>
      </c>
      <c r="H11" s="11"/>
      <c r="I11" s="11"/>
      <c r="J11" s="7">
        <f t="shared" si="7"/>
        <v>525000</v>
      </c>
      <c r="K11" s="12">
        <f t="shared" si="0"/>
        <v>125000</v>
      </c>
      <c r="L11" s="8"/>
      <c r="M11" s="13">
        <f t="shared" si="1"/>
        <v>650000</v>
      </c>
      <c r="N11" s="45"/>
      <c r="O11" s="12">
        <v>1</v>
      </c>
      <c r="P11" s="12"/>
      <c r="Q11" s="12">
        <f t="shared" si="5"/>
        <v>1</v>
      </c>
      <c r="R11" s="37">
        <v>600000</v>
      </c>
      <c r="S11" s="31">
        <f t="shared" si="6"/>
        <v>50000</v>
      </c>
      <c r="T11" s="13">
        <f t="shared" si="2"/>
        <v>650000</v>
      </c>
      <c r="U11" s="6">
        <f t="shared" si="3"/>
        <v>0</v>
      </c>
      <c r="V11" s="55"/>
    </row>
    <row r="12" spans="1:22" ht="21.75" customHeight="1">
      <c r="A12" s="42" t="s">
        <v>39</v>
      </c>
      <c r="B12" s="10">
        <v>18</v>
      </c>
      <c r="C12" s="14"/>
      <c r="D12" s="17">
        <v>6</v>
      </c>
      <c r="E12" s="15"/>
      <c r="F12" s="51">
        <f t="shared" si="4"/>
        <v>24</v>
      </c>
      <c r="G12" s="48">
        <v>27000</v>
      </c>
      <c r="H12" s="11"/>
      <c r="I12" s="11"/>
      <c r="J12" s="7">
        <f t="shared" si="7"/>
        <v>486000</v>
      </c>
      <c r="K12" s="12">
        <f t="shared" si="0"/>
        <v>162000</v>
      </c>
      <c r="L12" s="8"/>
      <c r="M12" s="13">
        <f t="shared" si="1"/>
        <v>648000</v>
      </c>
      <c r="N12" s="45"/>
      <c r="O12" s="12"/>
      <c r="P12" s="12">
        <v>1</v>
      </c>
      <c r="Q12" s="12">
        <f t="shared" si="5"/>
        <v>1</v>
      </c>
      <c r="R12" s="37">
        <v>600000</v>
      </c>
      <c r="S12" s="31">
        <f t="shared" si="6"/>
        <v>48000</v>
      </c>
      <c r="T12" s="13">
        <f t="shared" si="2"/>
        <v>648000</v>
      </c>
      <c r="U12" s="6">
        <f t="shared" si="3"/>
        <v>0</v>
      </c>
      <c r="V12" s="55"/>
    </row>
    <row r="13" spans="1:22" ht="21.75" customHeight="1">
      <c r="A13" s="42" t="s">
        <v>38</v>
      </c>
      <c r="B13" s="10">
        <v>15</v>
      </c>
      <c r="C13" s="14"/>
      <c r="D13" s="17">
        <v>12</v>
      </c>
      <c r="E13" s="15"/>
      <c r="F13" s="51">
        <f t="shared" si="4"/>
        <v>27</v>
      </c>
      <c r="G13" s="48">
        <v>24000</v>
      </c>
      <c r="H13" s="11"/>
      <c r="I13" s="11"/>
      <c r="J13" s="7">
        <f t="shared" si="7"/>
        <v>360000</v>
      </c>
      <c r="K13" s="12">
        <f aca="true" t="shared" si="8" ref="K13:K18">D13*G13</f>
        <v>288000</v>
      </c>
      <c r="L13" s="8"/>
      <c r="M13" s="13">
        <f t="shared" si="1"/>
        <v>648000</v>
      </c>
      <c r="N13" s="45"/>
      <c r="O13" s="12"/>
      <c r="P13" s="12">
        <v>1</v>
      </c>
      <c r="Q13" s="12">
        <f t="shared" si="5"/>
        <v>1</v>
      </c>
      <c r="R13" s="37">
        <v>600000</v>
      </c>
      <c r="S13" s="31">
        <f t="shared" si="6"/>
        <v>48000</v>
      </c>
      <c r="T13" s="13">
        <f t="shared" si="2"/>
        <v>648000</v>
      </c>
      <c r="U13" s="6">
        <f t="shared" si="3"/>
        <v>0</v>
      </c>
      <c r="V13" s="55"/>
    </row>
    <row r="14" spans="1:22" ht="21.75" customHeight="1">
      <c r="A14" s="42" t="s">
        <v>37</v>
      </c>
      <c r="B14" s="10">
        <v>7</v>
      </c>
      <c r="C14" s="14"/>
      <c r="D14" s="17">
        <v>2</v>
      </c>
      <c r="E14" s="15"/>
      <c r="F14" s="51">
        <f t="shared" si="4"/>
        <v>9</v>
      </c>
      <c r="G14" s="48">
        <v>72000</v>
      </c>
      <c r="H14" s="11"/>
      <c r="I14" s="11"/>
      <c r="J14" s="7">
        <v>252000</v>
      </c>
      <c r="K14" s="12">
        <v>72000</v>
      </c>
      <c r="L14" s="8">
        <v>324000</v>
      </c>
      <c r="M14" s="13">
        <f t="shared" si="1"/>
        <v>648000</v>
      </c>
      <c r="N14" s="50"/>
      <c r="O14" s="12"/>
      <c r="P14" s="12">
        <v>1</v>
      </c>
      <c r="Q14" s="12">
        <f t="shared" si="5"/>
        <v>1</v>
      </c>
      <c r="R14" s="37">
        <v>600000</v>
      </c>
      <c r="S14" s="31">
        <f t="shared" si="6"/>
        <v>48000</v>
      </c>
      <c r="T14" s="13">
        <f t="shared" si="2"/>
        <v>648000</v>
      </c>
      <c r="U14" s="6">
        <f t="shared" si="3"/>
        <v>0</v>
      </c>
      <c r="V14" s="55"/>
    </row>
    <row r="15" spans="1:22" ht="21.75" customHeight="1">
      <c r="A15" s="43" t="s">
        <v>40</v>
      </c>
      <c r="B15" s="10">
        <v>16</v>
      </c>
      <c r="C15" s="14"/>
      <c r="D15" s="17">
        <v>5</v>
      </c>
      <c r="E15" s="15"/>
      <c r="F15" s="51">
        <f t="shared" si="4"/>
        <v>21</v>
      </c>
      <c r="G15" s="48">
        <v>30200</v>
      </c>
      <c r="H15" s="11"/>
      <c r="I15" s="11"/>
      <c r="J15" s="7">
        <f t="shared" si="7"/>
        <v>483200</v>
      </c>
      <c r="K15" s="12">
        <f t="shared" si="8"/>
        <v>151000</v>
      </c>
      <c r="L15" s="8"/>
      <c r="M15" s="13">
        <f t="shared" si="1"/>
        <v>634200</v>
      </c>
      <c r="N15" s="49"/>
      <c r="O15" s="12"/>
      <c r="P15" s="12">
        <v>1</v>
      </c>
      <c r="Q15" s="12">
        <f t="shared" si="5"/>
        <v>1</v>
      </c>
      <c r="R15" s="37">
        <v>600000</v>
      </c>
      <c r="S15" s="31">
        <f t="shared" si="6"/>
        <v>34200</v>
      </c>
      <c r="T15" s="13">
        <f t="shared" si="2"/>
        <v>634200</v>
      </c>
      <c r="U15" s="6">
        <f t="shared" si="3"/>
        <v>0</v>
      </c>
      <c r="V15" s="55"/>
    </row>
    <row r="16" spans="1:22" ht="21.75" customHeight="1">
      <c r="A16" s="42" t="s">
        <v>41</v>
      </c>
      <c r="B16" s="10">
        <v>16</v>
      </c>
      <c r="C16" s="14"/>
      <c r="D16" s="17">
        <v>6</v>
      </c>
      <c r="E16" s="15"/>
      <c r="F16" s="51">
        <f t="shared" si="4"/>
        <v>22</v>
      </c>
      <c r="G16" s="48">
        <v>30200</v>
      </c>
      <c r="H16" s="11"/>
      <c r="I16" s="11"/>
      <c r="J16" s="7">
        <f t="shared" si="7"/>
        <v>483200</v>
      </c>
      <c r="K16" s="12">
        <f t="shared" si="8"/>
        <v>181200</v>
      </c>
      <c r="L16" s="8"/>
      <c r="M16" s="13">
        <f t="shared" si="1"/>
        <v>664400</v>
      </c>
      <c r="N16" s="50"/>
      <c r="O16" s="12"/>
      <c r="P16" s="12">
        <v>1</v>
      </c>
      <c r="Q16" s="12">
        <f t="shared" si="5"/>
        <v>1</v>
      </c>
      <c r="R16" s="37">
        <v>600000</v>
      </c>
      <c r="S16" s="31">
        <f t="shared" si="6"/>
        <v>64400</v>
      </c>
      <c r="T16" s="13">
        <f t="shared" si="2"/>
        <v>664400</v>
      </c>
      <c r="U16" s="6">
        <f t="shared" si="3"/>
        <v>0</v>
      </c>
      <c r="V16" s="55"/>
    </row>
    <row r="17" spans="1:22" ht="21.75" customHeight="1">
      <c r="A17" s="42" t="s">
        <v>42</v>
      </c>
      <c r="B17" s="10">
        <v>15</v>
      </c>
      <c r="C17" s="14"/>
      <c r="D17" s="17">
        <v>9</v>
      </c>
      <c r="E17" s="15"/>
      <c r="F17" s="51">
        <f t="shared" si="4"/>
        <v>24</v>
      </c>
      <c r="G17" s="48">
        <v>27000</v>
      </c>
      <c r="H17" s="11"/>
      <c r="I17" s="11"/>
      <c r="J17" s="7">
        <f t="shared" si="7"/>
        <v>405000</v>
      </c>
      <c r="K17" s="12">
        <f t="shared" si="8"/>
        <v>243000</v>
      </c>
      <c r="L17" s="8"/>
      <c r="M17" s="13">
        <f t="shared" si="1"/>
        <v>648000</v>
      </c>
      <c r="N17" s="50"/>
      <c r="O17" s="12">
        <v>1</v>
      </c>
      <c r="P17" s="12"/>
      <c r="Q17" s="12">
        <f t="shared" si="5"/>
        <v>1</v>
      </c>
      <c r="R17" s="37">
        <v>600000</v>
      </c>
      <c r="S17" s="31">
        <f t="shared" si="6"/>
        <v>48000</v>
      </c>
      <c r="T17" s="13">
        <f t="shared" si="2"/>
        <v>648000</v>
      </c>
      <c r="U17" s="6">
        <f t="shared" si="3"/>
        <v>0</v>
      </c>
      <c r="V17" s="55"/>
    </row>
    <row r="18" spans="1:22" ht="21.75" customHeight="1">
      <c r="A18" s="42" t="s">
        <v>43</v>
      </c>
      <c r="B18" s="10">
        <v>18</v>
      </c>
      <c r="C18" s="14"/>
      <c r="D18" s="17">
        <v>5</v>
      </c>
      <c r="E18" s="15"/>
      <c r="F18" s="51">
        <f t="shared" si="4"/>
        <v>23</v>
      </c>
      <c r="G18" s="48">
        <v>30000</v>
      </c>
      <c r="H18" s="11"/>
      <c r="I18" s="11"/>
      <c r="J18" s="7">
        <f t="shared" si="7"/>
        <v>540000</v>
      </c>
      <c r="K18" s="12">
        <f t="shared" si="8"/>
        <v>150000</v>
      </c>
      <c r="L18" s="8"/>
      <c r="M18" s="13">
        <f t="shared" si="1"/>
        <v>690000</v>
      </c>
      <c r="N18" s="50"/>
      <c r="O18" s="12"/>
      <c r="P18" s="12">
        <v>1</v>
      </c>
      <c r="Q18" s="12">
        <f t="shared" si="5"/>
        <v>1</v>
      </c>
      <c r="R18" s="37">
        <v>600000</v>
      </c>
      <c r="S18" s="31">
        <f t="shared" si="6"/>
        <v>90000</v>
      </c>
      <c r="T18" s="13">
        <f t="shared" si="2"/>
        <v>690000</v>
      </c>
      <c r="U18" s="6">
        <f t="shared" si="3"/>
        <v>0</v>
      </c>
      <c r="V18" s="55"/>
    </row>
    <row r="19" spans="1:22" ht="21.75" customHeight="1">
      <c r="A19" s="42" t="s">
        <v>44</v>
      </c>
      <c r="B19" s="10">
        <v>17</v>
      </c>
      <c r="C19" s="15"/>
      <c r="D19" s="17">
        <v>4</v>
      </c>
      <c r="E19" s="15"/>
      <c r="F19" s="51">
        <f t="shared" si="4"/>
        <v>21</v>
      </c>
      <c r="G19" s="48">
        <v>30000</v>
      </c>
      <c r="I19" s="11"/>
      <c r="J19" s="7">
        <f t="shared" si="7"/>
        <v>510000</v>
      </c>
      <c r="K19" s="12">
        <f aca="true" t="shared" si="9" ref="K19:K37">D19*G19</f>
        <v>120000</v>
      </c>
      <c r="L19" s="8"/>
      <c r="M19" s="13">
        <f t="shared" si="1"/>
        <v>630000</v>
      </c>
      <c r="N19" s="50"/>
      <c r="O19" s="12"/>
      <c r="P19" s="12">
        <v>1</v>
      </c>
      <c r="Q19" s="12">
        <f t="shared" si="5"/>
        <v>1</v>
      </c>
      <c r="R19" s="37">
        <v>600000</v>
      </c>
      <c r="S19" s="31">
        <f t="shared" si="6"/>
        <v>30000</v>
      </c>
      <c r="T19" s="13">
        <f t="shared" si="2"/>
        <v>630000</v>
      </c>
      <c r="U19" s="6">
        <f t="shared" si="3"/>
        <v>0</v>
      </c>
      <c r="V19" s="55"/>
    </row>
    <row r="20" spans="1:22" ht="21.75" customHeight="1">
      <c r="A20" s="42" t="s">
        <v>45</v>
      </c>
      <c r="B20" s="10">
        <v>17</v>
      </c>
      <c r="C20" s="14"/>
      <c r="D20" s="17">
        <v>7</v>
      </c>
      <c r="E20" s="15"/>
      <c r="F20" s="51">
        <f t="shared" si="4"/>
        <v>24</v>
      </c>
      <c r="G20" s="48">
        <v>30200</v>
      </c>
      <c r="H20" s="11"/>
      <c r="I20" s="11"/>
      <c r="J20" s="7">
        <v>488800</v>
      </c>
      <c r="K20" s="12">
        <f t="shared" si="9"/>
        <v>211400</v>
      </c>
      <c r="L20" s="8"/>
      <c r="M20" s="13">
        <f t="shared" si="1"/>
        <v>700200</v>
      </c>
      <c r="N20" s="50"/>
      <c r="O20" s="12">
        <v>1</v>
      </c>
      <c r="P20" s="12"/>
      <c r="Q20" s="12">
        <f t="shared" si="5"/>
        <v>1</v>
      </c>
      <c r="R20" s="37">
        <v>600000</v>
      </c>
      <c r="S20" s="31">
        <f t="shared" si="6"/>
        <v>100200</v>
      </c>
      <c r="T20" s="13">
        <f t="shared" si="2"/>
        <v>700200</v>
      </c>
      <c r="U20" s="6">
        <f t="shared" si="3"/>
        <v>0</v>
      </c>
      <c r="V20" s="55"/>
    </row>
    <row r="21" spans="1:22" ht="21.75" customHeight="1">
      <c r="A21" s="44" t="s">
        <v>46</v>
      </c>
      <c r="B21" s="10">
        <v>13</v>
      </c>
      <c r="C21" s="14"/>
      <c r="D21" s="17">
        <v>6</v>
      </c>
      <c r="E21" s="15"/>
      <c r="F21" s="51">
        <f t="shared" si="4"/>
        <v>19</v>
      </c>
      <c r="G21" s="48">
        <v>30200</v>
      </c>
      <c r="H21" s="11"/>
      <c r="I21" s="11"/>
      <c r="J21" s="7">
        <f t="shared" si="7"/>
        <v>392600</v>
      </c>
      <c r="K21" s="12">
        <f t="shared" si="9"/>
        <v>181200</v>
      </c>
      <c r="L21" s="8"/>
      <c r="M21" s="13">
        <f t="shared" si="1"/>
        <v>573800</v>
      </c>
      <c r="N21" s="50"/>
      <c r="O21" s="12"/>
      <c r="P21" s="12">
        <v>1</v>
      </c>
      <c r="Q21" s="12">
        <f t="shared" si="5"/>
        <v>1</v>
      </c>
      <c r="R21" s="37">
        <v>600000</v>
      </c>
      <c r="S21" s="31">
        <f t="shared" si="6"/>
        <v>-26200</v>
      </c>
      <c r="T21" s="13">
        <f t="shared" si="2"/>
        <v>573800</v>
      </c>
      <c r="U21" s="6">
        <f t="shared" si="3"/>
        <v>0</v>
      </c>
      <c r="V21" s="55"/>
    </row>
    <row r="22" spans="1:22" ht="21.75" customHeight="1">
      <c r="A22" s="42" t="s">
        <v>47</v>
      </c>
      <c r="B22" s="10">
        <v>18</v>
      </c>
      <c r="C22" s="15"/>
      <c r="D22" s="17">
        <v>10</v>
      </c>
      <c r="E22" s="15"/>
      <c r="F22" s="51">
        <f t="shared" si="4"/>
        <v>28</v>
      </c>
      <c r="G22" s="48">
        <v>23200</v>
      </c>
      <c r="H22" s="11"/>
      <c r="I22" s="11"/>
      <c r="J22" s="7">
        <f t="shared" si="7"/>
        <v>417600</v>
      </c>
      <c r="K22" s="12">
        <f t="shared" si="9"/>
        <v>232000</v>
      </c>
      <c r="L22" s="8"/>
      <c r="M22" s="13">
        <f t="shared" si="1"/>
        <v>649600</v>
      </c>
      <c r="N22" s="45"/>
      <c r="O22" s="12">
        <v>1</v>
      </c>
      <c r="P22" s="12"/>
      <c r="Q22" s="12">
        <f t="shared" si="5"/>
        <v>1</v>
      </c>
      <c r="R22" s="37">
        <v>600000</v>
      </c>
      <c r="S22" s="31">
        <f t="shared" si="6"/>
        <v>49600</v>
      </c>
      <c r="T22" s="13">
        <f t="shared" si="2"/>
        <v>649600</v>
      </c>
      <c r="U22" s="6">
        <f t="shared" si="3"/>
        <v>0</v>
      </c>
      <c r="V22" s="55"/>
    </row>
    <row r="23" spans="1:22" ht="21.75" customHeight="1">
      <c r="A23" s="42" t="s">
        <v>48</v>
      </c>
      <c r="B23" s="10">
        <v>22</v>
      </c>
      <c r="C23" s="14"/>
      <c r="D23" s="17">
        <v>4</v>
      </c>
      <c r="E23" s="15"/>
      <c r="F23" s="51">
        <f t="shared" si="4"/>
        <v>26</v>
      </c>
      <c r="G23" s="48">
        <v>23600</v>
      </c>
      <c r="H23" s="11"/>
      <c r="I23" s="11"/>
      <c r="J23" s="7">
        <f t="shared" si="7"/>
        <v>519200</v>
      </c>
      <c r="K23" s="12">
        <f t="shared" si="9"/>
        <v>94400</v>
      </c>
      <c r="L23" s="8"/>
      <c r="M23" s="13">
        <f t="shared" si="1"/>
        <v>613600</v>
      </c>
      <c r="N23" s="45"/>
      <c r="O23" s="12">
        <v>1</v>
      </c>
      <c r="P23" s="12"/>
      <c r="Q23" s="12">
        <f t="shared" si="5"/>
        <v>1</v>
      </c>
      <c r="R23" s="37">
        <v>600000</v>
      </c>
      <c r="S23" s="31">
        <f t="shared" si="6"/>
        <v>13600</v>
      </c>
      <c r="T23" s="13">
        <f t="shared" si="2"/>
        <v>613600</v>
      </c>
      <c r="U23" s="6">
        <f t="shared" si="3"/>
        <v>0</v>
      </c>
      <c r="V23" s="55"/>
    </row>
    <row r="24" spans="1:22" ht="21.75" customHeight="1">
      <c r="A24" s="42" t="s">
        <v>49</v>
      </c>
      <c r="B24" s="10">
        <v>17</v>
      </c>
      <c r="C24" s="15"/>
      <c r="D24" s="17">
        <v>13</v>
      </c>
      <c r="E24" s="15"/>
      <c r="F24" s="51">
        <f t="shared" si="4"/>
        <v>30</v>
      </c>
      <c r="G24" s="48">
        <v>23600</v>
      </c>
      <c r="H24" s="16"/>
      <c r="I24" s="11"/>
      <c r="J24" s="7">
        <f t="shared" si="7"/>
        <v>401200</v>
      </c>
      <c r="K24" s="12">
        <f t="shared" si="9"/>
        <v>306800</v>
      </c>
      <c r="L24" s="8"/>
      <c r="M24" s="13">
        <f t="shared" si="1"/>
        <v>708000</v>
      </c>
      <c r="N24" s="45"/>
      <c r="O24" s="12">
        <v>1</v>
      </c>
      <c r="P24" s="12"/>
      <c r="Q24" s="12">
        <f t="shared" si="5"/>
        <v>1</v>
      </c>
      <c r="R24" s="37">
        <v>600000</v>
      </c>
      <c r="S24" s="31">
        <f t="shared" si="6"/>
        <v>108000</v>
      </c>
      <c r="T24" s="13">
        <f t="shared" si="2"/>
        <v>708000</v>
      </c>
      <c r="U24" s="6">
        <f t="shared" si="3"/>
        <v>0</v>
      </c>
      <c r="V24" s="55"/>
    </row>
    <row r="25" spans="1:22" ht="21.75" customHeight="1">
      <c r="A25" s="42" t="s">
        <v>50</v>
      </c>
      <c r="B25" s="10">
        <v>19</v>
      </c>
      <c r="C25" s="14"/>
      <c r="D25" s="17">
        <v>2</v>
      </c>
      <c r="E25" s="15"/>
      <c r="F25" s="51">
        <f t="shared" si="4"/>
        <v>21</v>
      </c>
      <c r="G25" s="48">
        <v>28000</v>
      </c>
      <c r="H25" s="11"/>
      <c r="I25" s="11"/>
      <c r="J25" s="7">
        <f t="shared" si="7"/>
        <v>532000</v>
      </c>
      <c r="K25" s="12">
        <f t="shared" si="9"/>
        <v>56000</v>
      </c>
      <c r="L25" s="8"/>
      <c r="M25" s="13">
        <f t="shared" si="1"/>
        <v>588000</v>
      </c>
      <c r="N25" s="45"/>
      <c r="O25" s="12">
        <v>1</v>
      </c>
      <c r="P25" s="12"/>
      <c r="Q25" s="12">
        <f t="shared" si="5"/>
        <v>1</v>
      </c>
      <c r="R25" s="37">
        <v>600000</v>
      </c>
      <c r="S25" s="31">
        <f t="shared" si="6"/>
        <v>-12000</v>
      </c>
      <c r="T25" s="13">
        <f t="shared" si="2"/>
        <v>588000</v>
      </c>
      <c r="U25" s="6">
        <f t="shared" si="3"/>
        <v>0</v>
      </c>
      <c r="V25" s="55"/>
    </row>
    <row r="26" spans="1:22" ht="19.5" customHeight="1">
      <c r="A26" s="42" t="s">
        <v>51</v>
      </c>
      <c r="B26" s="10">
        <v>18</v>
      </c>
      <c r="C26" s="14"/>
      <c r="D26" s="17">
        <v>7</v>
      </c>
      <c r="E26" s="15"/>
      <c r="F26" s="51">
        <f t="shared" si="4"/>
        <v>25</v>
      </c>
      <c r="G26" s="48">
        <v>28000</v>
      </c>
      <c r="H26" s="11"/>
      <c r="I26" s="11"/>
      <c r="J26" s="7">
        <f t="shared" si="7"/>
        <v>504000</v>
      </c>
      <c r="K26" s="12">
        <f t="shared" si="9"/>
        <v>196000</v>
      </c>
      <c r="L26" s="8"/>
      <c r="M26" s="13">
        <f t="shared" si="1"/>
        <v>700000</v>
      </c>
      <c r="N26" s="45"/>
      <c r="O26" s="12">
        <v>1</v>
      </c>
      <c r="P26" s="12"/>
      <c r="Q26" s="12">
        <f t="shared" si="5"/>
        <v>1</v>
      </c>
      <c r="R26" s="37">
        <v>600000</v>
      </c>
      <c r="S26" s="31">
        <f t="shared" si="6"/>
        <v>100000</v>
      </c>
      <c r="T26" s="13">
        <f t="shared" si="2"/>
        <v>700000</v>
      </c>
      <c r="U26" s="6">
        <f t="shared" si="3"/>
        <v>0</v>
      </c>
      <c r="V26" s="55"/>
    </row>
    <row r="27" spans="1:22" ht="21.75" customHeight="1">
      <c r="A27" s="42" t="s">
        <v>52</v>
      </c>
      <c r="B27" s="10">
        <v>13</v>
      </c>
      <c r="C27" s="14"/>
      <c r="D27" s="17">
        <v>5</v>
      </c>
      <c r="E27" s="15"/>
      <c r="F27" s="51">
        <f t="shared" si="4"/>
        <v>18</v>
      </c>
      <c r="G27" s="48">
        <v>36000</v>
      </c>
      <c r="H27" s="11"/>
      <c r="I27" s="11"/>
      <c r="J27" s="7">
        <f t="shared" si="7"/>
        <v>468000</v>
      </c>
      <c r="K27" s="12">
        <f t="shared" si="9"/>
        <v>180000</v>
      </c>
      <c r="L27" s="8"/>
      <c r="M27" s="13">
        <f>SUM(J27:L27)</f>
        <v>648000</v>
      </c>
      <c r="N27" s="45"/>
      <c r="O27" s="12">
        <v>1</v>
      </c>
      <c r="P27" s="12"/>
      <c r="Q27" s="12">
        <f t="shared" si="5"/>
        <v>1</v>
      </c>
      <c r="R27" s="37">
        <v>600000</v>
      </c>
      <c r="S27" s="31">
        <f>M27-R27</f>
        <v>48000</v>
      </c>
      <c r="T27" s="13">
        <f t="shared" si="2"/>
        <v>648000</v>
      </c>
      <c r="U27" s="6">
        <f>M27-T27</f>
        <v>0</v>
      </c>
      <c r="V27" s="55"/>
    </row>
    <row r="28" spans="1:22" ht="21.75" customHeight="1">
      <c r="A28" s="42" t="s">
        <v>53</v>
      </c>
      <c r="B28" s="10">
        <v>16</v>
      </c>
      <c r="C28" s="14"/>
      <c r="D28" s="17">
        <v>7</v>
      </c>
      <c r="E28" s="15"/>
      <c r="F28" s="51">
        <f t="shared" si="4"/>
        <v>23</v>
      </c>
      <c r="G28" s="48">
        <v>28000</v>
      </c>
      <c r="H28" s="11"/>
      <c r="I28" s="11"/>
      <c r="J28" s="7">
        <f t="shared" si="7"/>
        <v>448000</v>
      </c>
      <c r="K28" s="12">
        <f t="shared" si="9"/>
        <v>196000</v>
      </c>
      <c r="L28" s="8"/>
      <c r="M28" s="13">
        <f>SUM(J28:L28)</f>
        <v>644000</v>
      </c>
      <c r="N28" s="45"/>
      <c r="O28" s="12">
        <v>1</v>
      </c>
      <c r="P28" s="12"/>
      <c r="Q28" s="12">
        <f t="shared" si="5"/>
        <v>1</v>
      </c>
      <c r="R28" s="37">
        <v>600000</v>
      </c>
      <c r="S28" s="31">
        <f>M28-R28</f>
        <v>44000</v>
      </c>
      <c r="T28" s="13">
        <f t="shared" si="2"/>
        <v>644000</v>
      </c>
      <c r="U28" s="6">
        <f>M28-T28</f>
        <v>0</v>
      </c>
      <c r="V28" s="55"/>
    </row>
    <row r="29" spans="1:22" ht="21.75" customHeight="1">
      <c r="A29" s="42" t="s">
        <v>54</v>
      </c>
      <c r="B29" s="10">
        <v>14</v>
      </c>
      <c r="C29" s="15"/>
      <c r="D29" s="17">
        <v>8</v>
      </c>
      <c r="E29" s="15"/>
      <c r="F29" s="51">
        <f t="shared" si="4"/>
        <v>22</v>
      </c>
      <c r="G29" s="48">
        <v>29500</v>
      </c>
      <c r="H29" s="11"/>
      <c r="I29" s="11"/>
      <c r="J29" s="7">
        <f t="shared" si="7"/>
        <v>413000</v>
      </c>
      <c r="K29" s="12">
        <f t="shared" si="9"/>
        <v>236000</v>
      </c>
      <c r="L29" s="8"/>
      <c r="M29" s="13">
        <f t="shared" si="1"/>
        <v>649000</v>
      </c>
      <c r="N29" s="45"/>
      <c r="O29" s="12">
        <v>1</v>
      </c>
      <c r="P29" s="12"/>
      <c r="Q29" s="12">
        <f t="shared" si="5"/>
        <v>1</v>
      </c>
      <c r="R29" s="37">
        <v>600000</v>
      </c>
      <c r="S29" s="31">
        <f t="shared" si="6"/>
        <v>49000</v>
      </c>
      <c r="T29" s="13">
        <f t="shared" si="2"/>
        <v>649000</v>
      </c>
      <c r="U29" s="6">
        <f t="shared" si="3"/>
        <v>0</v>
      </c>
      <c r="V29" s="55"/>
    </row>
    <row r="30" spans="1:22" ht="21.75" customHeight="1">
      <c r="A30" s="43" t="s">
        <v>55</v>
      </c>
      <c r="B30" s="10">
        <v>9</v>
      </c>
      <c r="C30" s="18"/>
      <c r="D30" s="17">
        <v>6</v>
      </c>
      <c r="E30" s="15"/>
      <c r="F30" s="51">
        <f t="shared" si="4"/>
        <v>15</v>
      </c>
      <c r="G30" s="48">
        <v>43000</v>
      </c>
      <c r="H30" s="11"/>
      <c r="I30" s="11"/>
      <c r="J30" s="7">
        <f t="shared" si="7"/>
        <v>387000</v>
      </c>
      <c r="K30" s="12">
        <f t="shared" si="9"/>
        <v>258000</v>
      </c>
      <c r="L30" s="8"/>
      <c r="M30" s="13">
        <f t="shared" si="1"/>
        <v>645000</v>
      </c>
      <c r="N30" s="50"/>
      <c r="O30" s="12">
        <v>1</v>
      </c>
      <c r="P30" s="12"/>
      <c r="Q30" s="12">
        <f t="shared" si="5"/>
        <v>1</v>
      </c>
      <c r="R30" s="37">
        <v>600000</v>
      </c>
      <c r="S30" s="31">
        <f t="shared" si="6"/>
        <v>45000</v>
      </c>
      <c r="T30" s="13">
        <f t="shared" si="2"/>
        <v>645000</v>
      </c>
      <c r="U30" s="6">
        <f t="shared" si="3"/>
        <v>0</v>
      </c>
      <c r="V30" s="55"/>
    </row>
    <row r="31" spans="1:22" ht="21.75" customHeight="1">
      <c r="A31" s="42" t="s">
        <v>56</v>
      </c>
      <c r="B31" s="10">
        <v>12</v>
      </c>
      <c r="C31" s="15"/>
      <c r="D31" s="17">
        <v>7</v>
      </c>
      <c r="E31" s="15"/>
      <c r="F31" s="51">
        <f t="shared" si="4"/>
        <v>19</v>
      </c>
      <c r="G31" s="48">
        <v>34000</v>
      </c>
      <c r="H31" s="11"/>
      <c r="I31" s="11"/>
      <c r="J31" s="7">
        <v>389300</v>
      </c>
      <c r="K31" s="12">
        <f t="shared" si="9"/>
        <v>238000</v>
      </c>
      <c r="L31" s="8"/>
      <c r="M31" s="13">
        <f t="shared" si="1"/>
        <v>627300</v>
      </c>
      <c r="N31" s="45"/>
      <c r="O31" s="12">
        <v>1</v>
      </c>
      <c r="P31" s="12"/>
      <c r="Q31" s="12">
        <f t="shared" si="5"/>
        <v>1</v>
      </c>
      <c r="R31" s="37">
        <v>600000</v>
      </c>
      <c r="S31" s="31">
        <f t="shared" si="6"/>
        <v>27300</v>
      </c>
      <c r="T31" s="13">
        <f t="shared" si="2"/>
        <v>627300</v>
      </c>
      <c r="U31" s="6">
        <f t="shared" si="3"/>
        <v>0</v>
      </c>
      <c r="V31" s="55"/>
    </row>
    <row r="32" spans="1:22" ht="21.75" customHeight="1">
      <c r="A32" s="42" t="s">
        <v>57</v>
      </c>
      <c r="B32" s="10">
        <v>23</v>
      </c>
      <c r="C32" s="15"/>
      <c r="D32" s="17">
        <v>3</v>
      </c>
      <c r="E32" s="15"/>
      <c r="F32" s="51">
        <f t="shared" si="4"/>
        <v>26</v>
      </c>
      <c r="G32" s="48">
        <v>25000</v>
      </c>
      <c r="H32" s="11"/>
      <c r="I32" s="11"/>
      <c r="J32" s="7">
        <f t="shared" si="7"/>
        <v>575000</v>
      </c>
      <c r="K32" s="12">
        <f t="shared" si="9"/>
        <v>75000</v>
      </c>
      <c r="L32" s="8"/>
      <c r="M32" s="13">
        <f t="shared" si="1"/>
        <v>650000</v>
      </c>
      <c r="N32" s="45"/>
      <c r="O32" s="12">
        <v>1</v>
      </c>
      <c r="P32" s="12"/>
      <c r="Q32" s="12">
        <f t="shared" si="5"/>
        <v>1</v>
      </c>
      <c r="R32" s="37">
        <v>600000</v>
      </c>
      <c r="S32" s="31">
        <f t="shared" si="6"/>
        <v>50000</v>
      </c>
      <c r="T32" s="13">
        <f t="shared" si="2"/>
        <v>650000</v>
      </c>
      <c r="U32" s="6">
        <f t="shared" si="3"/>
        <v>0</v>
      </c>
      <c r="V32" s="55"/>
    </row>
    <row r="33" spans="1:22" ht="21.75" customHeight="1">
      <c r="A33" s="42" t="s">
        <v>58</v>
      </c>
      <c r="B33" s="10">
        <v>25</v>
      </c>
      <c r="C33" s="14"/>
      <c r="D33" s="17">
        <v>3</v>
      </c>
      <c r="E33" s="15"/>
      <c r="F33" s="51">
        <f t="shared" si="4"/>
        <v>28</v>
      </c>
      <c r="G33" s="48">
        <v>23200</v>
      </c>
      <c r="H33" s="11"/>
      <c r="I33" s="24"/>
      <c r="J33" s="7">
        <f>B33*G33</f>
        <v>580000</v>
      </c>
      <c r="K33" s="12">
        <f t="shared" si="9"/>
        <v>69600</v>
      </c>
      <c r="L33" s="12"/>
      <c r="M33" s="13">
        <f t="shared" si="1"/>
        <v>649600</v>
      </c>
      <c r="N33" s="45"/>
      <c r="O33" s="12">
        <v>1</v>
      </c>
      <c r="P33" s="12"/>
      <c r="Q33" s="12">
        <f t="shared" si="5"/>
        <v>1</v>
      </c>
      <c r="R33" s="37">
        <v>600000</v>
      </c>
      <c r="S33" s="31">
        <f t="shared" si="6"/>
        <v>49600</v>
      </c>
      <c r="T33" s="13">
        <f t="shared" si="2"/>
        <v>649600</v>
      </c>
      <c r="U33" s="6">
        <f t="shared" si="3"/>
        <v>0</v>
      </c>
      <c r="V33" s="55"/>
    </row>
    <row r="34" spans="1:22" ht="21.75" customHeight="1">
      <c r="A34" s="42"/>
      <c r="B34" s="10"/>
      <c r="C34" s="14"/>
      <c r="D34" s="17"/>
      <c r="E34" s="15"/>
      <c r="F34" s="45"/>
      <c r="G34" s="48"/>
      <c r="H34" s="11"/>
      <c r="I34" s="24"/>
      <c r="J34" s="7">
        <f t="shared" si="7"/>
        <v>0</v>
      </c>
      <c r="K34" s="12">
        <f t="shared" si="9"/>
        <v>0</v>
      </c>
      <c r="L34" s="8"/>
      <c r="M34" s="13">
        <f t="shared" si="1"/>
        <v>0</v>
      </c>
      <c r="N34" s="45"/>
      <c r="O34" s="12"/>
      <c r="P34" s="12"/>
      <c r="Q34" s="12"/>
      <c r="R34" s="37"/>
      <c r="S34" s="31">
        <f>M34-R34</f>
        <v>0</v>
      </c>
      <c r="T34" s="13">
        <f t="shared" si="2"/>
        <v>0</v>
      </c>
      <c r="U34" s="6">
        <f t="shared" si="3"/>
        <v>0</v>
      </c>
      <c r="V34" s="55"/>
    </row>
    <row r="35" spans="1:22" ht="21.75" customHeight="1">
      <c r="A35" s="42"/>
      <c r="B35" s="5"/>
      <c r="C35" s="5"/>
      <c r="D35" s="5"/>
      <c r="E35" s="5"/>
      <c r="F35" s="45"/>
      <c r="G35" s="48"/>
      <c r="H35" s="11"/>
      <c r="I35" s="24"/>
      <c r="J35" s="7">
        <f t="shared" si="7"/>
        <v>0</v>
      </c>
      <c r="K35" s="12">
        <f t="shared" si="9"/>
        <v>0</v>
      </c>
      <c r="L35" s="8"/>
      <c r="M35" s="13">
        <f t="shared" si="1"/>
        <v>0</v>
      </c>
      <c r="N35" s="45"/>
      <c r="O35" s="12"/>
      <c r="P35" s="12"/>
      <c r="Q35" s="12"/>
      <c r="R35" s="37"/>
      <c r="S35" s="31">
        <f aca="true" t="shared" si="10" ref="S35:S42">M35-R35</f>
        <v>0</v>
      </c>
      <c r="T35" s="13">
        <f aca="true" t="shared" si="11" ref="T35:T42">R35+S35</f>
        <v>0</v>
      </c>
      <c r="U35" s="6">
        <f t="shared" si="3"/>
        <v>0</v>
      </c>
      <c r="V35" s="55"/>
    </row>
    <row r="36" spans="1:22" ht="21.75" customHeight="1">
      <c r="A36" s="42"/>
      <c r="B36" s="10"/>
      <c r="C36" s="14"/>
      <c r="D36" s="17"/>
      <c r="E36" s="15"/>
      <c r="F36" s="45"/>
      <c r="G36" s="48"/>
      <c r="H36" s="11"/>
      <c r="I36" s="24"/>
      <c r="J36" s="7">
        <f t="shared" si="7"/>
        <v>0</v>
      </c>
      <c r="K36" s="12">
        <f t="shared" si="9"/>
        <v>0</v>
      </c>
      <c r="L36" s="8"/>
      <c r="M36" s="13">
        <f t="shared" si="1"/>
        <v>0</v>
      </c>
      <c r="N36" s="45"/>
      <c r="O36" s="12"/>
      <c r="P36" s="12"/>
      <c r="Q36" s="12"/>
      <c r="R36" s="37"/>
      <c r="S36" s="31">
        <f t="shared" si="10"/>
        <v>0</v>
      </c>
      <c r="T36" s="13">
        <f t="shared" si="11"/>
        <v>0</v>
      </c>
      <c r="U36" s="6">
        <f t="shared" si="3"/>
        <v>0</v>
      </c>
      <c r="V36" s="55"/>
    </row>
    <row r="37" spans="1:22" ht="21.75" customHeight="1">
      <c r="A37" s="44"/>
      <c r="B37" s="10"/>
      <c r="C37" s="14"/>
      <c r="D37" s="17"/>
      <c r="E37" s="15"/>
      <c r="F37" s="46"/>
      <c r="G37" s="47"/>
      <c r="H37" s="11"/>
      <c r="I37" s="24"/>
      <c r="J37" s="7">
        <f t="shared" si="7"/>
        <v>0</v>
      </c>
      <c r="K37" s="12">
        <f t="shared" si="9"/>
        <v>0</v>
      </c>
      <c r="L37" s="8"/>
      <c r="M37" s="13">
        <f t="shared" si="1"/>
        <v>0</v>
      </c>
      <c r="N37" s="46"/>
      <c r="O37" s="12"/>
      <c r="P37" s="12"/>
      <c r="Q37" s="12"/>
      <c r="R37" s="41">
        <v>0</v>
      </c>
      <c r="S37" s="31">
        <f t="shared" si="10"/>
        <v>0</v>
      </c>
      <c r="T37" s="13">
        <f t="shared" si="11"/>
        <v>0</v>
      </c>
      <c r="U37" s="6">
        <f t="shared" si="3"/>
        <v>0</v>
      </c>
      <c r="V37" s="55"/>
    </row>
    <row r="38" spans="1:22" ht="21.75" customHeight="1">
      <c r="A38" s="70" t="s">
        <v>28</v>
      </c>
      <c r="B38" s="10"/>
      <c r="C38" s="10"/>
      <c r="D38" s="17"/>
      <c r="E38" s="15"/>
      <c r="F38" s="24"/>
      <c r="G38" s="11"/>
      <c r="H38" s="11"/>
      <c r="I38" s="24"/>
      <c r="J38" s="7"/>
      <c r="K38" s="12"/>
      <c r="L38" s="8"/>
      <c r="M38" s="13"/>
      <c r="N38" s="38"/>
      <c r="O38" s="12"/>
      <c r="P38" s="12"/>
      <c r="Q38" s="12"/>
      <c r="R38" s="41"/>
      <c r="S38" s="31">
        <f t="shared" si="10"/>
        <v>0</v>
      </c>
      <c r="T38" s="13">
        <f t="shared" si="11"/>
        <v>0</v>
      </c>
      <c r="U38" s="6">
        <f t="shared" si="3"/>
        <v>0</v>
      </c>
      <c r="V38" s="55"/>
    </row>
    <row r="39" spans="1:22" ht="21.75" customHeight="1">
      <c r="A39" s="71"/>
      <c r="B39" s="10"/>
      <c r="C39" s="10"/>
      <c r="D39" s="17"/>
      <c r="E39" s="25"/>
      <c r="F39" s="24"/>
      <c r="G39" s="11"/>
      <c r="H39" s="11"/>
      <c r="I39" s="24"/>
      <c r="J39" s="7"/>
      <c r="K39" s="12"/>
      <c r="L39" s="8"/>
      <c r="M39" s="13"/>
      <c r="N39" s="39"/>
      <c r="O39" s="12"/>
      <c r="P39" s="12"/>
      <c r="Q39" s="12"/>
      <c r="R39" s="41"/>
      <c r="S39" s="31">
        <f t="shared" si="10"/>
        <v>0</v>
      </c>
      <c r="T39" s="13">
        <f t="shared" si="11"/>
        <v>0</v>
      </c>
      <c r="U39" s="6">
        <f t="shared" si="3"/>
        <v>0</v>
      </c>
      <c r="V39" s="55"/>
    </row>
    <row r="40" spans="1:22" ht="21.75" customHeight="1">
      <c r="A40" s="71"/>
      <c r="B40" s="10"/>
      <c r="C40" s="10"/>
      <c r="D40" s="17"/>
      <c r="E40" s="25"/>
      <c r="F40" s="24"/>
      <c r="G40" s="11"/>
      <c r="H40" s="11"/>
      <c r="I40" s="24"/>
      <c r="J40" s="7"/>
      <c r="K40" s="12"/>
      <c r="L40" s="8"/>
      <c r="M40" s="13"/>
      <c r="N40" s="40"/>
      <c r="O40" s="12"/>
      <c r="P40" s="12"/>
      <c r="Q40" s="12"/>
      <c r="R40" s="32"/>
      <c r="S40" s="31">
        <f t="shared" si="10"/>
        <v>0</v>
      </c>
      <c r="T40" s="13">
        <f t="shared" si="11"/>
        <v>0</v>
      </c>
      <c r="U40" s="6">
        <f t="shared" si="3"/>
        <v>0</v>
      </c>
      <c r="V40" s="55"/>
    </row>
    <row r="41" spans="1:22" ht="21.75" customHeight="1">
      <c r="A41" s="71"/>
      <c r="B41" s="10"/>
      <c r="C41" s="10"/>
      <c r="D41" s="17"/>
      <c r="E41" s="25"/>
      <c r="F41" s="24"/>
      <c r="G41" s="11"/>
      <c r="H41" s="11"/>
      <c r="I41" s="24"/>
      <c r="J41" s="7"/>
      <c r="K41" s="12"/>
      <c r="L41" s="8"/>
      <c r="M41" s="13"/>
      <c r="N41" s="40"/>
      <c r="O41" s="12"/>
      <c r="P41" s="12"/>
      <c r="Q41" s="12"/>
      <c r="R41" s="32"/>
      <c r="S41" s="31">
        <f t="shared" si="10"/>
        <v>0</v>
      </c>
      <c r="T41" s="13">
        <f t="shared" si="11"/>
        <v>0</v>
      </c>
      <c r="U41" s="6">
        <f t="shared" si="3"/>
        <v>0</v>
      </c>
      <c r="V41" s="55"/>
    </row>
    <row r="42" spans="1:22" ht="21.75" customHeight="1">
      <c r="A42" s="72"/>
      <c r="B42" s="10"/>
      <c r="C42" s="10"/>
      <c r="D42" s="15"/>
      <c r="E42" s="10"/>
      <c r="F42" s="24"/>
      <c r="G42" s="5"/>
      <c r="H42" s="11"/>
      <c r="I42" s="26"/>
      <c r="J42" s="27"/>
      <c r="K42" s="25"/>
      <c r="L42" s="28"/>
      <c r="M42" s="13"/>
      <c r="N42" s="40"/>
      <c r="O42" s="25"/>
      <c r="P42" s="25"/>
      <c r="Q42" s="25"/>
      <c r="R42" s="33"/>
      <c r="S42" s="31">
        <f t="shared" si="10"/>
        <v>0</v>
      </c>
      <c r="T42" s="13">
        <f t="shared" si="11"/>
        <v>0</v>
      </c>
      <c r="U42" s="36">
        <f t="shared" si="3"/>
        <v>0</v>
      </c>
      <c r="V42" s="55"/>
    </row>
    <row r="43" spans="1:21" ht="23.25" customHeight="1" thickBot="1">
      <c r="A43" s="56" t="s">
        <v>22</v>
      </c>
      <c r="B43" s="10">
        <f>SUM(B5:B42)</f>
        <v>497</v>
      </c>
      <c r="C43" s="14"/>
      <c r="D43" s="17">
        <f>SUM(D5:D42)</f>
        <v>171</v>
      </c>
      <c r="E43" s="15"/>
      <c r="F43" s="24">
        <f>SUM(B43,D43)</f>
        <v>668</v>
      </c>
      <c r="G43" s="29"/>
      <c r="H43" s="29"/>
      <c r="I43" s="29"/>
      <c r="J43" s="29">
        <f>SUM(J5:J42)</f>
        <v>13676100</v>
      </c>
      <c r="K43" s="29">
        <f>SUM(K5:K42)</f>
        <v>4801200</v>
      </c>
      <c r="L43" s="30">
        <f>SUM(L5:L42)</f>
        <v>324000</v>
      </c>
      <c r="M43" s="19">
        <f>J43+K43+L43</f>
        <v>18801300</v>
      </c>
      <c r="N43" s="21"/>
      <c r="O43" s="5">
        <f>SUM(O5:O42)</f>
        <v>19</v>
      </c>
      <c r="P43" s="5">
        <f>SUM(P5:P42)</f>
        <v>10</v>
      </c>
      <c r="Q43" s="5">
        <v>33</v>
      </c>
      <c r="R43" s="34">
        <f>SUM(R5:R42)</f>
        <v>17400000</v>
      </c>
      <c r="S43" s="35">
        <f>SUM(S5:S42)</f>
        <v>1401300</v>
      </c>
      <c r="T43" s="22">
        <f>SUM(T5:T42)</f>
        <v>18801300</v>
      </c>
      <c r="U43" s="36">
        <f t="shared" si="3"/>
        <v>0</v>
      </c>
    </row>
    <row r="44" spans="1:14" ht="14.25" thickTop="1">
      <c r="A44" s="1"/>
      <c r="M44" s="4"/>
      <c r="N44" s="1"/>
    </row>
    <row r="45" spans="1:14" ht="13.5">
      <c r="A45" s="1"/>
      <c r="M45" s="4"/>
      <c r="N45" s="1"/>
    </row>
    <row r="46" spans="1:14" ht="13.5">
      <c r="A46" s="1"/>
      <c r="M46" s="4"/>
      <c r="N46" s="1"/>
    </row>
    <row r="47" spans="1:14" ht="13.5">
      <c r="A47" s="1"/>
      <c r="M47" s="4"/>
      <c r="N47" s="1"/>
    </row>
    <row r="48" spans="1:14" ht="13.5">
      <c r="A48" s="1"/>
      <c r="M48" s="4"/>
      <c r="N48" s="1"/>
    </row>
    <row r="49" spans="1:14" ht="13.5">
      <c r="A49" s="1"/>
      <c r="M49" s="4"/>
      <c r="N49" s="1"/>
    </row>
    <row r="50" spans="13:14" ht="13.5">
      <c r="M50" s="4"/>
      <c r="N50" s="1"/>
    </row>
    <row r="65532" ht="13.5">
      <c r="R65532" s="1">
        <f>SUM(R42)</f>
        <v>0</v>
      </c>
    </row>
  </sheetData>
  <sheetProtection/>
  <mergeCells count="24">
    <mergeCell ref="B2:F2"/>
    <mergeCell ref="D3:E3"/>
    <mergeCell ref="B3:C3"/>
    <mergeCell ref="P3:P4"/>
    <mergeCell ref="M2:M4"/>
    <mergeCell ref="A38:A42"/>
    <mergeCell ref="A1:U1"/>
    <mergeCell ref="F3:F4"/>
    <mergeCell ref="G3:G4"/>
    <mergeCell ref="J3:J4"/>
    <mergeCell ref="K3:K4"/>
    <mergeCell ref="L3:L4"/>
    <mergeCell ref="N3:N4"/>
    <mergeCell ref="O3:O4"/>
    <mergeCell ref="A2:A4"/>
    <mergeCell ref="Q3:Q4"/>
    <mergeCell ref="R2:S2"/>
    <mergeCell ref="H3:I3"/>
    <mergeCell ref="U2:U4"/>
    <mergeCell ref="T2:T4"/>
    <mergeCell ref="S3:S4"/>
    <mergeCell ref="G2:I2"/>
    <mergeCell ref="N2:Q2"/>
    <mergeCell ref="R3:R4"/>
  </mergeCells>
  <printOptions/>
  <pageMargins left="0.5118110236220472" right="0.2755905511811024" top="0.5118110236220472" bottom="0.2362204724409449" header="0.2362204724409449" footer="0.2362204724409449"/>
  <pageSetup fitToHeight="1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최희주</dc:creator>
  <cp:keywords/>
  <dc:description/>
  <cp:lastModifiedBy>atomicking_01</cp:lastModifiedBy>
  <cp:lastPrinted>2013-05-06T06:00:24Z</cp:lastPrinted>
  <dcterms:created xsi:type="dcterms:W3CDTF">2006-06-02T03:29:18Z</dcterms:created>
  <dcterms:modified xsi:type="dcterms:W3CDTF">2014-10-22T23:28:14Z</dcterms:modified>
  <cp:category/>
  <cp:version/>
  <cp:contentType/>
  <cp:contentStatus/>
</cp:coreProperties>
</file>