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6155" windowHeight="8505"/>
  </bookViews>
  <sheets>
    <sheet name="총괄표" sheetId="1" r:id="rId1"/>
  </sheets>
  <definedNames>
    <definedName name="_xlnm._FilterDatabase" localSheetId="0" hidden="1">총괄표!$A$8:$V$11</definedName>
    <definedName name="_xlnm.Print_Area" localSheetId="0">총괄표!$A$1:$V$25</definedName>
  </definedNames>
  <calcPr calcId="152511"/>
</workbook>
</file>

<file path=xl/calcChain.xml><?xml version="1.0" encoding="utf-8"?>
<calcChain xmlns="http://schemas.openxmlformats.org/spreadsheetml/2006/main">
  <c r="N27" i="1" l="1"/>
  <c r="N25" i="1"/>
  <c r="T12" i="1"/>
  <c r="Q12" i="1"/>
  <c r="M12" i="1"/>
  <c r="U12" i="1" s="1"/>
  <c r="V12" i="1" s="1"/>
  <c r="M27" i="1"/>
  <c r="L27" i="1"/>
  <c r="K27" i="1"/>
  <c r="L25" i="1"/>
  <c r="K25" i="1"/>
  <c r="M25" i="1" s="1"/>
  <c r="J25" i="1"/>
  <c r="M24" i="1"/>
  <c r="M23" i="1"/>
  <c r="M22" i="1"/>
  <c r="M21" i="1"/>
  <c r="M20" i="1"/>
  <c r="M19" i="1"/>
  <c r="M18" i="1"/>
  <c r="M17" i="1"/>
  <c r="M16" i="1"/>
  <c r="M15" i="1"/>
  <c r="M14" i="1"/>
  <c r="M13" i="1"/>
  <c r="G27" i="1"/>
  <c r="H27" i="1"/>
  <c r="I27" i="1"/>
  <c r="O27" i="1"/>
  <c r="P27" i="1"/>
  <c r="Q27" i="1"/>
  <c r="R27" i="1"/>
  <c r="S27" i="1"/>
  <c r="T27" i="1"/>
  <c r="U27" i="1"/>
  <c r="V27" i="1"/>
  <c r="F27" i="1"/>
  <c r="P25" i="1" l="1"/>
  <c r="T13" i="1"/>
  <c r="T14" i="1"/>
  <c r="T15" i="1"/>
  <c r="T16" i="1"/>
  <c r="T17" i="1"/>
  <c r="T18" i="1"/>
  <c r="T19" i="1"/>
  <c r="T20" i="1"/>
  <c r="T21" i="1"/>
  <c r="T22" i="1"/>
  <c r="T23" i="1"/>
  <c r="T24" i="1"/>
  <c r="Q13" i="1"/>
  <c r="U13" i="1" s="1"/>
  <c r="Q14" i="1"/>
  <c r="U14" i="1" s="1"/>
  <c r="Q15" i="1"/>
  <c r="U15" i="1" s="1"/>
  <c r="Q16" i="1"/>
  <c r="Q17" i="1"/>
  <c r="Q18" i="1"/>
  <c r="Q19" i="1"/>
  <c r="Q20" i="1"/>
  <c r="U20" i="1" s="1"/>
  <c r="Q21" i="1"/>
  <c r="U21" i="1" s="1"/>
  <c r="Q22" i="1"/>
  <c r="U22" i="1" s="1"/>
  <c r="Q23" i="1"/>
  <c r="U23" i="1" s="1"/>
  <c r="Q24" i="1"/>
  <c r="S25" i="1"/>
  <c r="U19" i="1" l="1"/>
  <c r="U17" i="1"/>
  <c r="U18" i="1"/>
  <c r="U24" i="1"/>
  <c r="U16" i="1"/>
  <c r="V16" i="1" s="1"/>
  <c r="V24" i="1"/>
  <c r="E25" i="1"/>
  <c r="V13" i="1"/>
  <c r="V14" i="1"/>
  <c r="V15" i="1"/>
  <c r="V17" i="1"/>
  <c r="V18" i="1"/>
  <c r="V19" i="1"/>
  <c r="V20" i="1"/>
  <c r="V21" i="1"/>
  <c r="V22" i="1"/>
  <c r="V23" i="1"/>
  <c r="F25" i="1"/>
  <c r="G25" i="1"/>
  <c r="O25" i="1"/>
  <c r="Q25" i="1" s="1"/>
  <c r="R25" i="1"/>
  <c r="T25" i="1" s="1"/>
  <c r="I25" i="1"/>
  <c r="H25" i="1" l="1"/>
  <c r="U25" i="1" s="1"/>
  <c r="V25" i="1" l="1"/>
</calcChain>
</file>

<file path=xl/sharedStrings.xml><?xml version="1.0" encoding="utf-8"?>
<sst xmlns="http://schemas.openxmlformats.org/spreadsheetml/2006/main" count="48" uniqueCount="46">
  <si>
    <t>이름</t>
    <phoneticPr fontId="1" type="noConversion"/>
  </si>
  <si>
    <t>학번</t>
    <phoneticPr fontId="1" type="noConversion"/>
  </si>
  <si>
    <t>연번</t>
    <phoneticPr fontId="1" type="noConversion"/>
  </si>
  <si>
    <t>만나이</t>
    <phoneticPr fontId="1" type="noConversion"/>
  </si>
  <si>
    <t>여행자보험</t>
    <phoneticPr fontId="1" type="noConversion"/>
  </si>
  <si>
    <t>국제교류환전</t>
    <phoneticPr fontId="1" type="noConversion"/>
  </si>
  <si>
    <t>수  입</t>
    <phoneticPr fontId="1" type="noConversion"/>
  </si>
  <si>
    <t>징수액</t>
    <phoneticPr fontId="1" type="noConversion"/>
  </si>
  <si>
    <t>합 계(학생 36명)</t>
    <phoneticPr fontId="1" type="noConversion"/>
  </si>
  <si>
    <t>2013년 필리핀 국제교류 학생 경비 정산</t>
    <phoneticPr fontId="1" type="noConversion"/>
  </si>
  <si>
    <t>공증비용
(15세 미만)</t>
    <phoneticPr fontId="1" type="noConversion"/>
  </si>
  <si>
    <t>환전수수료</t>
    <phoneticPr fontId="1" type="noConversion"/>
  </si>
  <si>
    <t>15세미만 입국세</t>
    <phoneticPr fontId="1" type="noConversion"/>
  </si>
  <si>
    <t>출국세 공통</t>
    <phoneticPr fontId="1" type="noConversion"/>
  </si>
  <si>
    <t>소계</t>
    <phoneticPr fontId="1" type="noConversion"/>
  </si>
  <si>
    <t>지출
합계</t>
    <phoneticPr fontId="1" type="noConversion"/>
  </si>
  <si>
    <t>2107</t>
  </si>
  <si>
    <t>2214</t>
  </si>
  <si>
    <t>2233</t>
  </si>
  <si>
    <t>2402</t>
  </si>
  <si>
    <t>2424</t>
  </si>
  <si>
    <t>2504</t>
  </si>
  <si>
    <t>2509</t>
  </si>
  <si>
    <t>2511</t>
  </si>
  <si>
    <t>2526</t>
  </si>
  <si>
    <t>2533</t>
  </si>
  <si>
    <t>2623</t>
  </si>
  <si>
    <t>2626</t>
  </si>
  <si>
    <t>2627</t>
  </si>
  <si>
    <t>버스요금
(왕복)</t>
    <phoneticPr fontId="1" type="noConversion"/>
  </si>
  <si>
    <t>수,교, 체</t>
    <phoneticPr fontId="1" type="noConversion"/>
  </si>
  <si>
    <t>1차 선입금</t>
    <phoneticPr fontId="1" type="noConversion"/>
  </si>
  <si>
    <t>2차 잔금</t>
    <phoneticPr fontId="1" type="noConversion"/>
  </si>
  <si>
    <t>항공요금
[아시아에어시스템]
02-3706-3333</t>
    <phoneticPr fontId="1" type="noConversion"/>
  </si>
  <si>
    <t>숙식비
CNK
[070-8266-7259]</t>
    <phoneticPr fontId="1" type="noConversion"/>
  </si>
  <si>
    <t>플래카드</t>
    <phoneticPr fontId="1" type="noConversion"/>
  </si>
  <si>
    <t>식사비
(2식)</t>
    <phoneticPr fontId="1" type="noConversion"/>
  </si>
  <si>
    <t>일  자 : 2014.02.20~2014.03.02.(11일)</t>
    <phoneticPr fontId="1" type="noConversion"/>
  </si>
  <si>
    <t>대  상 : 15명(학생 13명, 인솔자 2명)</t>
    <phoneticPr fontId="1" type="noConversion"/>
  </si>
  <si>
    <t>장  소 : 필리핀 클락</t>
    <phoneticPr fontId="1" type="noConversion"/>
  </si>
  <si>
    <t>항공료제외
(수업료, 교통비, 체험학습비)</t>
    <phoneticPr fontId="1" type="noConversion"/>
  </si>
  <si>
    <t>학교회계 지출</t>
    <phoneticPr fontId="1" type="noConversion"/>
  </si>
  <si>
    <t>지  출</t>
    <phoneticPr fontId="1" type="noConversion"/>
  </si>
  <si>
    <t>인 적 사 항</t>
    <phoneticPr fontId="1" type="noConversion"/>
  </si>
  <si>
    <t>임시출납원(김영현) 지출 (6,662,640원-5,463,574원=1,199,066원)
#결론 : 1,199,066원 잔액은 개인별 1/n으로 반환조치</t>
    <phoneticPr fontId="1" type="noConversion"/>
  </si>
  <si>
    <t>잔  액
(수입-지출)
=반환액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</si>
</sst>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₩&quot;* #,##0_-;\-&quot;₩&quot;* #,##0_-;_-&quot;₩&quot;* &quot;-&quot;_-;_-@_-"/>
    <numFmt numFmtId="41" formatCode="_-* #,##0_-;\-* #,##0_-;_-* &quot;-&quot;_-;_-@_-"/>
    <numFmt numFmtId="176" formatCode="#,##0_);[Red]\(#,##0\)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6"/>
      <color theme="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6"/>
      <color theme="1"/>
      <name val="맑은 고딕"/>
      <family val="3"/>
      <charset val="129"/>
      <scheme val="minor"/>
    </font>
    <font>
      <sz val="20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thin">
        <color auto="1"/>
      </bottom>
      <diagonal/>
    </border>
    <border>
      <left style="mediumDashed">
        <color auto="1"/>
      </left>
      <right style="mediumDashed">
        <color auto="1"/>
      </right>
      <top style="thin">
        <color auto="1"/>
      </top>
      <bottom style="thin">
        <color auto="1"/>
      </bottom>
      <diagonal/>
    </border>
    <border>
      <left style="mediumDashed">
        <color auto="1"/>
      </left>
      <right style="mediumDashed">
        <color auto="1"/>
      </right>
      <top style="thin">
        <color auto="1"/>
      </top>
      <bottom style="mediumDashed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 style="mediumDashed">
        <color auto="1"/>
      </right>
      <top/>
      <bottom/>
      <diagonal/>
    </border>
    <border>
      <left style="mediumDashed">
        <color auto="1"/>
      </left>
      <right style="mediumDashed">
        <color auto="1"/>
      </right>
      <top/>
      <bottom style="thin">
        <color auto="1"/>
      </bottom>
      <diagonal/>
    </border>
    <border>
      <left/>
      <right style="mediumDashed">
        <color auto="1"/>
      </right>
      <top style="thin">
        <color auto="1"/>
      </top>
      <bottom style="thin">
        <color auto="1"/>
      </bottom>
      <diagonal/>
    </border>
    <border>
      <left style="mediumDashed">
        <color auto="1"/>
      </left>
      <right/>
      <top style="thin">
        <color auto="1"/>
      </top>
      <bottom style="thin">
        <color auto="1"/>
      </bottom>
      <diagonal/>
    </border>
    <border>
      <left style="mediumDashed">
        <color auto="1"/>
      </left>
      <right style="mediumDashed">
        <color auto="1"/>
      </right>
      <top style="thin">
        <color auto="1"/>
      </top>
      <bottom/>
      <diagonal/>
    </border>
    <border>
      <left/>
      <right style="mediumDashed">
        <color auto="1"/>
      </right>
      <top style="thin">
        <color auto="1"/>
      </top>
      <bottom/>
      <diagonal/>
    </border>
    <border>
      <left/>
      <right style="mediumDashed">
        <color auto="1"/>
      </right>
      <top/>
      <bottom/>
      <diagonal/>
    </border>
    <border>
      <left/>
      <right style="mediumDashed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6">
    <xf numFmtId="0" fontId="0" fillId="0" borderId="0">
      <alignment vertical="center"/>
    </xf>
    <xf numFmtId="0" fontId="3" fillId="0" borderId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41" fontId="2" fillId="0" borderId="0" xfId="5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vertical="center" shrinkToFit="1"/>
    </xf>
    <xf numFmtId="176" fontId="2" fillId="0" borderId="1" xfId="0" applyNumberFormat="1" applyFont="1" applyFill="1" applyBorder="1" applyAlignment="1">
      <alignment horizontal="center" vertical="center" shrinkToFit="1"/>
    </xf>
    <xf numFmtId="176" fontId="2" fillId="0" borderId="2" xfId="0" applyNumberFormat="1" applyFont="1" applyFill="1" applyBorder="1" applyAlignment="1">
      <alignment horizontal="center" vertical="center" shrinkToFit="1"/>
    </xf>
    <xf numFmtId="176" fontId="2" fillId="0" borderId="7" xfId="0" applyNumberFormat="1" applyFont="1" applyFill="1" applyBorder="1" applyAlignment="1">
      <alignment horizontal="center" vertical="center" shrinkToFit="1"/>
    </xf>
    <xf numFmtId="176" fontId="2" fillId="0" borderId="4" xfId="0" applyNumberFormat="1" applyFont="1" applyFill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 shrinkToFit="1"/>
    </xf>
    <xf numFmtId="176" fontId="2" fillId="0" borderId="2" xfId="0" applyNumberFormat="1" applyFont="1" applyBorder="1" applyAlignment="1">
      <alignment horizontal="center" vertical="center" shrinkToFit="1"/>
    </xf>
    <xf numFmtId="176" fontId="2" fillId="0" borderId="4" xfId="0" applyNumberFormat="1" applyFont="1" applyBorder="1" applyAlignment="1">
      <alignment vertical="center" shrinkToFit="1"/>
    </xf>
    <xf numFmtId="176" fontId="2" fillId="0" borderId="1" xfId="0" applyNumberFormat="1" applyFont="1" applyBorder="1" applyAlignment="1">
      <alignment vertical="center" shrinkToFit="1"/>
    </xf>
    <xf numFmtId="176" fontId="2" fillId="0" borderId="2" xfId="0" applyNumberFormat="1" applyFont="1" applyBorder="1" applyAlignment="1">
      <alignment vertical="center" shrinkToFit="1"/>
    </xf>
    <xf numFmtId="176" fontId="2" fillId="0" borderId="5" xfId="0" applyNumberFormat="1" applyFont="1" applyBorder="1" applyAlignment="1">
      <alignment vertical="center" shrinkToFit="1"/>
    </xf>
    <xf numFmtId="176" fontId="2" fillId="2" borderId="6" xfId="0" applyNumberFormat="1" applyFont="1" applyFill="1" applyBorder="1" applyAlignment="1">
      <alignment vertical="center" shrinkToFit="1"/>
    </xf>
    <xf numFmtId="176" fontId="2" fillId="2" borderId="4" xfId="0" applyNumberFormat="1" applyFont="1" applyFill="1" applyBorder="1" applyAlignment="1">
      <alignment vertical="center" shrinkToFit="1"/>
    </xf>
    <xf numFmtId="176" fontId="2" fillId="2" borderId="1" xfId="0" applyNumberFormat="1" applyFont="1" applyFill="1" applyBorder="1" applyAlignment="1">
      <alignment vertical="center" shrinkToFit="1"/>
    </xf>
    <xf numFmtId="176" fontId="2" fillId="2" borderId="2" xfId="0" applyNumberFormat="1" applyFont="1" applyFill="1" applyBorder="1" applyAlignment="1">
      <alignment vertical="center" shrinkToFit="1"/>
    </xf>
    <xf numFmtId="176" fontId="2" fillId="2" borderId="5" xfId="0" applyNumberFormat="1" applyFont="1" applyFill="1" applyBorder="1" applyAlignment="1">
      <alignment vertical="center" shrinkToFit="1"/>
    </xf>
    <xf numFmtId="176" fontId="2" fillId="0" borderId="0" xfId="5" applyNumberFormat="1" applyFont="1" applyAlignment="1">
      <alignment vertical="center" shrinkToFit="1"/>
    </xf>
    <xf numFmtId="176" fontId="0" fillId="0" borderId="0" xfId="0" applyNumberFormat="1" applyAlignment="1">
      <alignment vertical="center" shrinkToFit="1"/>
    </xf>
    <xf numFmtId="176" fontId="0" fillId="0" borderId="0" xfId="0" applyNumberFormat="1">
      <alignment vertical="center"/>
    </xf>
    <xf numFmtId="176" fontId="0" fillId="0" borderId="0" xfId="5" applyNumberFormat="1" applyFont="1" applyAlignment="1">
      <alignment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176" fontId="4" fillId="0" borderId="0" xfId="0" applyNumberFormat="1" applyFont="1" applyAlignment="1">
      <alignment vertical="center"/>
    </xf>
    <xf numFmtId="0" fontId="6" fillId="0" borderId="0" xfId="0" applyFont="1">
      <alignment vertical="center"/>
    </xf>
    <xf numFmtId="176" fontId="7" fillId="0" borderId="0" xfId="0" applyNumberFormat="1" applyFont="1" applyAlignment="1">
      <alignment vertical="center"/>
    </xf>
    <xf numFmtId="176" fontId="2" fillId="0" borderId="19" xfId="0" applyNumberFormat="1" applyFont="1" applyFill="1" applyBorder="1" applyAlignment="1">
      <alignment horizontal="center" vertical="center" shrinkToFit="1"/>
    </xf>
    <xf numFmtId="176" fontId="2" fillId="0" borderId="20" xfId="0" applyNumberFormat="1" applyFont="1" applyBorder="1" applyAlignment="1">
      <alignment vertical="center" shrinkToFit="1"/>
    </xf>
    <xf numFmtId="176" fontId="2" fillId="2" borderId="21" xfId="0" applyNumberFormat="1" applyFont="1" applyFill="1" applyBorder="1" applyAlignment="1">
      <alignment vertical="center" shrinkToFit="1"/>
    </xf>
    <xf numFmtId="176" fontId="2" fillId="0" borderId="22" xfId="0" applyNumberFormat="1" applyFont="1" applyBorder="1" applyAlignment="1">
      <alignment horizontal="center" vertical="center" shrinkToFit="1"/>
    </xf>
    <xf numFmtId="176" fontId="2" fillId="0" borderId="23" xfId="0" applyNumberFormat="1" applyFont="1" applyBorder="1" applyAlignment="1">
      <alignment horizontal="center" vertical="center" shrinkToFit="1"/>
    </xf>
    <xf numFmtId="176" fontId="2" fillId="2" borderId="24" xfId="0" applyNumberFormat="1" applyFont="1" applyFill="1" applyBorder="1" applyAlignment="1">
      <alignment vertical="center" shrinkToFit="1"/>
    </xf>
    <xf numFmtId="176" fontId="2" fillId="0" borderId="10" xfId="0" applyNumberFormat="1" applyFont="1" applyBorder="1" applyAlignment="1">
      <alignment vertical="center" shrinkToFit="1"/>
    </xf>
    <xf numFmtId="176" fontId="5" fillId="0" borderId="26" xfId="0" applyNumberFormat="1" applyFont="1" applyFill="1" applyBorder="1" applyAlignment="1">
      <alignment vertical="center" shrinkToFit="1"/>
    </xf>
    <xf numFmtId="176" fontId="2" fillId="2" borderId="23" xfId="0" applyNumberFormat="1" applyFont="1" applyFill="1" applyBorder="1" applyAlignment="1">
      <alignment vertical="center" shrinkToFit="1"/>
    </xf>
    <xf numFmtId="176" fontId="2" fillId="0" borderId="25" xfId="0" applyNumberFormat="1" applyFont="1" applyBorder="1" applyAlignment="1">
      <alignment horizontal="center" vertical="center" wrapText="1" shrinkToFit="1"/>
    </xf>
    <xf numFmtId="176" fontId="2" fillId="0" borderId="17" xfId="0" applyNumberFormat="1" applyFont="1" applyBorder="1" applyAlignment="1">
      <alignment horizontal="center" vertical="center" wrapText="1" shrinkToFit="1"/>
    </xf>
    <xf numFmtId="176" fontId="2" fillId="0" borderId="18" xfId="0" applyNumberFormat="1" applyFont="1" applyBorder="1" applyAlignment="1">
      <alignment horizontal="center" vertical="center" wrapText="1" shrinkToFit="1"/>
    </xf>
    <xf numFmtId="176" fontId="2" fillId="2" borderId="27" xfId="0" applyNumberFormat="1" applyFont="1" applyFill="1" applyBorder="1" applyAlignment="1">
      <alignment horizontal="center" vertical="center" wrapText="1" shrinkToFit="1"/>
    </xf>
    <xf numFmtId="176" fontId="2" fillId="2" borderId="28" xfId="0" applyNumberFormat="1" applyFont="1" applyFill="1" applyBorder="1" applyAlignment="1">
      <alignment horizontal="center" vertical="center" wrapText="1" shrinkToFit="1"/>
    </xf>
    <xf numFmtId="176" fontId="2" fillId="2" borderId="29" xfId="0" applyNumberFormat="1" applyFont="1" applyFill="1" applyBorder="1" applyAlignment="1">
      <alignment horizontal="center" vertical="center" wrapText="1" shrinkToFit="1"/>
    </xf>
    <xf numFmtId="176" fontId="2" fillId="0" borderId="3" xfId="0" applyNumberFormat="1" applyFont="1" applyBorder="1" applyAlignment="1">
      <alignment horizontal="center" vertical="center" shrinkToFit="1"/>
    </xf>
    <xf numFmtId="176" fontId="2" fillId="0" borderId="4" xfId="0" applyNumberFormat="1" applyFont="1" applyBorder="1" applyAlignment="1">
      <alignment horizontal="center" vertical="center" shrinkToFit="1"/>
    </xf>
    <xf numFmtId="176" fontId="2" fillId="0" borderId="2" xfId="0" applyNumberFormat="1" applyFont="1" applyBorder="1" applyAlignment="1">
      <alignment horizontal="center" vertical="center" wrapText="1" shrinkToFit="1"/>
    </xf>
    <xf numFmtId="176" fontId="2" fillId="0" borderId="31" xfId="0" applyNumberFormat="1" applyFont="1" applyBorder="1" applyAlignment="1">
      <alignment horizontal="center" vertical="center" shrinkToFit="1"/>
    </xf>
    <xf numFmtId="176" fontId="2" fillId="0" borderId="30" xfId="0" applyNumberFormat="1" applyFont="1" applyBorder="1" applyAlignment="1">
      <alignment horizontal="center" vertical="center" shrinkToFit="1"/>
    </xf>
    <xf numFmtId="176" fontId="2" fillId="0" borderId="12" xfId="0" applyNumberFormat="1" applyFont="1" applyFill="1" applyBorder="1" applyAlignment="1">
      <alignment horizontal="center" vertical="center" shrinkToFit="1"/>
    </xf>
    <xf numFmtId="176" fontId="2" fillId="0" borderId="14" xfId="0" applyNumberFormat="1" applyFont="1" applyFill="1" applyBorder="1" applyAlignment="1">
      <alignment horizontal="center" vertical="center" shrinkToFit="1"/>
    </xf>
    <xf numFmtId="176" fontId="2" fillId="0" borderId="9" xfId="0" applyNumberFormat="1" applyFont="1" applyFill="1" applyBorder="1" applyAlignment="1">
      <alignment horizontal="center" vertical="center" wrapText="1" shrinkToFit="1"/>
    </xf>
    <xf numFmtId="176" fontId="2" fillId="0" borderId="13" xfId="0" applyNumberFormat="1" applyFont="1" applyFill="1" applyBorder="1" applyAlignment="1">
      <alignment horizontal="center" vertical="center" wrapText="1" shrinkToFit="1"/>
    </xf>
    <xf numFmtId="176" fontId="2" fillId="0" borderId="9" xfId="0" applyNumberFormat="1" applyFont="1" applyBorder="1" applyAlignment="1">
      <alignment horizontal="center" vertical="center" shrinkToFit="1"/>
    </xf>
    <xf numFmtId="176" fontId="2" fillId="0" borderId="13" xfId="0" applyNumberFormat="1" applyFont="1" applyBorder="1" applyAlignment="1">
      <alignment horizontal="center" vertical="center" shrinkToFit="1"/>
    </xf>
    <xf numFmtId="176" fontId="2" fillId="0" borderId="8" xfId="0" applyNumberFormat="1" applyFont="1" applyFill="1" applyBorder="1" applyAlignment="1">
      <alignment horizontal="center" vertical="center" wrapText="1" shrinkToFit="1"/>
    </xf>
    <xf numFmtId="176" fontId="2" fillId="0" borderId="11" xfId="0" applyNumberFormat="1" applyFont="1" applyFill="1" applyBorder="1" applyAlignment="1">
      <alignment horizontal="center" vertical="center" wrapText="1" shrinkToFit="1"/>
    </xf>
    <xf numFmtId="176" fontId="2" fillId="0" borderId="12" xfId="0" applyNumberFormat="1" applyFont="1" applyFill="1" applyBorder="1" applyAlignment="1">
      <alignment horizontal="center" vertical="center" wrapText="1" shrinkToFit="1"/>
    </xf>
    <xf numFmtId="176" fontId="2" fillId="0" borderId="14" xfId="0" applyNumberFormat="1" applyFont="1" applyFill="1" applyBorder="1" applyAlignment="1">
      <alignment horizontal="center" vertical="center" wrapText="1" shrinkToFit="1"/>
    </xf>
    <xf numFmtId="176" fontId="2" fillId="0" borderId="8" xfId="0" applyNumberFormat="1" applyFont="1" applyFill="1" applyBorder="1" applyAlignment="1">
      <alignment horizontal="center" vertical="center" shrinkToFit="1"/>
    </xf>
    <xf numFmtId="176" fontId="2" fillId="0" borderId="11" xfId="0" applyNumberFormat="1" applyFont="1" applyFill="1" applyBorder="1" applyAlignment="1">
      <alignment horizontal="center" vertical="center" shrinkToFit="1"/>
    </xf>
    <xf numFmtId="176" fontId="2" fillId="0" borderId="2" xfId="0" applyNumberFormat="1" applyFont="1" applyBorder="1" applyAlignment="1">
      <alignment horizontal="center" vertical="center" shrinkToFit="1"/>
    </xf>
    <xf numFmtId="176" fontId="2" fillId="2" borderId="2" xfId="0" applyNumberFormat="1" applyFont="1" applyFill="1" applyBorder="1" applyAlignment="1">
      <alignment horizontal="center" vertical="center" shrinkToFit="1"/>
    </xf>
    <xf numFmtId="176" fontId="2" fillId="2" borderId="3" xfId="0" applyNumberFormat="1" applyFont="1" applyFill="1" applyBorder="1" applyAlignment="1">
      <alignment horizontal="center" vertical="center" shrinkToFit="1"/>
    </xf>
    <xf numFmtId="176" fontId="2" fillId="0" borderId="32" xfId="0" applyNumberFormat="1" applyFont="1" applyBorder="1" applyAlignment="1">
      <alignment horizontal="center" vertical="center" shrinkToFit="1"/>
    </xf>
    <xf numFmtId="176" fontId="2" fillId="0" borderId="28" xfId="0" applyNumberFormat="1" applyFont="1" applyBorder="1" applyAlignment="1">
      <alignment horizontal="center" vertical="center" shrinkToFit="1"/>
    </xf>
    <xf numFmtId="176" fontId="2" fillId="0" borderId="29" xfId="0" applyNumberFormat="1" applyFont="1" applyBorder="1" applyAlignment="1">
      <alignment horizontal="center" vertical="center" shrinkToFit="1"/>
    </xf>
    <xf numFmtId="176" fontId="2" fillId="0" borderId="33" xfId="0" applyNumberFormat="1" applyFont="1" applyBorder="1" applyAlignment="1">
      <alignment horizontal="center" vertical="center" shrinkToFit="1"/>
    </xf>
    <xf numFmtId="176" fontId="2" fillId="0" borderId="34" xfId="0" applyNumberFormat="1" applyFont="1" applyBorder="1" applyAlignment="1">
      <alignment horizontal="center" vertical="center" shrinkToFit="1"/>
    </xf>
    <xf numFmtId="176" fontId="2" fillId="0" borderId="35" xfId="0" applyNumberFormat="1" applyFont="1" applyBorder="1" applyAlignment="1">
      <alignment horizontal="center" vertical="center" shrinkToFit="1"/>
    </xf>
    <xf numFmtId="176" fontId="2" fillId="0" borderId="11" xfId="0" applyNumberFormat="1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 shrinkToFit="1"/>
    </xf>
    <xf numFmtId="176" fontId="2" fillId="0" borderId="16" xfId="0" applyNumberFormat="1" applyFont="1" applyBorder="1" applyAlignment="1">
      <alignment horizontal="center" vertical="center" shrinkToFit="1"/>
    </xf>
    <xf numFmtId="176" fontId="2" fillId="0" borderId="8" xfId="0" applyNumberFormat="1" applyFont="1" applyBorder="1" applyAlignment="1">
      <alignment horizontal="center" vertical="center" shrinkToFit="1"/>
    </xf>
    <xf numFmtId="176" fontId="2" fillId="0" borderId="36" xfId="0" applyNumberFormat="1" applyFont="1" applyBorder="1" applyAlignment="1">
      <alignment horizontal="center" vertical="center" shrinkToFit="1"/>
    </xf>
    <xf numFmtId="176" fontId="2" fillId="0" borderId="15" xfId="0" applyNumberFormat="1" applyFont="1" applyBorder="1" applyAlignment="1">
      <alignment horizontal="center" vertical="center" shrinkToFit="1"/>
    </xf>
  </cellXfs>
  <cellStyles count="6">
    <cellStyle name="백분율 2" xfId="3"/>
    <cellStyle name="쉼표 [0]" xfId="5" builtinId="6"/>
    <cellStyle name="쉼표 [0] 2" xfId="4"/>
    <cellStyle name="통화 [0] 2" xfId="2"/>
    <cellStyle name="표준" xfId="0" builtinId="0"/>
    <cellStyle name="표준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1"/>
  <sheetViews>
    <sheetView tabSelected="1" view="pageBreakPreview" topLeftCell="C1" zoomScale="70" zoomScaleNormal="85" zoomScaleSheetLayoutView="70" workbookViewId="0">
      <selection activeCell="L12" sqref="L12"/>
    </sheetView>
  </sheetViews>
  <sheetFormatPr defaultRowHeight="27" customHeight="1" x14ac:dyDescent="0.3"/>
  <cols>
    <col min="1" max="1" width="7.125" style="25" customWidth="1"/>
    <col min="2" max="2" width="10.625" style="25" customWidth="1"/>
    <col min="3" max="3" width="9.875" style="25" customWidth="1"/>
    <col min="4" max="4" width="9" style="25"/>
    <col min="5" max="5" width="11" style="25" customWidth="1"/>
    <col min="6" max="9" width="10.75" style="24" customWidth="1"/>
    <col min="10" max="10" width="14.875" style="24" customWidth="1"/>
    <col min="11" max="13" width="11" style="24" customWidth="1"/>
    <col min="14" max="14" width="10.75" style="24" customWidth="1"/>
    <col min="15" max="22" width="11" style="24" customWidth="1"/>
  </cols>
  <sheetData>
    <row r="1" spans="1:22" ht="27" customHeight="1" x14ac:dyDescent="0.3">
      <c r="A1" s="30" t="s">
        <v>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22" ht="27" customHeigh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1:22" s="29" customFormat="1" ht="27" customHeight="1" x14ac:dyDescent="0.3">
      <c r="A3" s="28" t="s">
        <v>39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s="29" customFormat="1" ht="27" customHeight="1" x14ac:dyDescent="0.3">
      <c r="A4" s="28" t="s">
        <v>37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s="29" customFormat="1" ht="27" customHeight="1" x14ac:dyDescent="0.3">
      <c r="A5" s="28" t="s">
        <v>38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27" customHeight="1" x14ac:dyDescent="0.3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s="1" customFormat="1" ht="27" customHeight="1" thickBot="1" x14ac:dyDescent="0.35">
      <c r="A7" s="6"/>
      <c r="B7" s="6"/>
      <c r="C7" s="6"/>
      <c r="D7" s="6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s="5" customFormat="1" ht="27" customHeight="1" x14ac:dyDescent="0.3">
      <c r="A8" s="63" t="s">
        <v>43</v>
      </c>
      <c r="B8" s="46"/>
      <c r="C8" s="46"/>
      <c r="D8" s="50"/>
      <c r="E8" s="34" t="s">
        <v>6</v>
      </c>
      <c r="F8" s="49" t="s">
        <v>42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50"/>
      <c r="U8" s="43" t="s">
        <v>15</v>
      </c>
      <c r="V8" s="40" t="s">
        <v>45</v>
      </c>
    </row>
    <row r="9" spans="1:22" s="5" customFormat="1" ht="41.25" customHeight="1" x14ac:dyDescent="0.3">
      <c r="A9" s="75" t="s">
        <v>2</v>
      </c>
      <c r="B9" s="72" t="s">
        <v>1</v>
      </c>
      <c r="C9" s="72" t="s">
        <v>0</v>
      </c>
      <c r="D9" s="69" t="s">
        <v>3</v>
      </c>
      <c r="E9" s="66" t="s">
        <v>7</v>
      </c>
      <c r="F9" s="46" t="s">
        <v>41</v>
      </c>
      <c r="G9" s="46"/>
      <c r="H9" s="46"/>
      <c r="I9" s="46"/>
      <c r="J9" s="46"/>
      <c r="K9" s="46"/>
      <c r="L9" s="46"/>
      <c r="M9" s="47"/>
      <c r="N9" s="48" t="s">
        <v>44</v>
      </c>
      <c r="O9" s="46"/>
      <c r="P9" s="46"/>
      <c r="Q9" s="46"/>
      <c r="R9" s="46"/>
      <c r="S9" s="46"/>
      <c r="T9" s="46"/>
      <c r="U9" s="44"/>
      <c r="V9" s="41"/>
    </row>
    <row r="10" spans="1:22" s="5" customFormat="1" ht="63.75" customHeight="1" thickBot="1" x14ac:dyDescent="0.35">
      <c r="A10" s="76"/>
      <c r="B10" s="73"/>
      <c r="C10" s="73"/>
      <c r="D10" s="70"/>
      <c r="E10" s="67"/>
      <c r="F10" s="51" t="s">
        <v>35</v>
      </c>
      <c r="G10" s="53" t="s">
        <v>29</v>
      </c>
      <c r="H10" s="55" t="s">
        <v>4</v>
      </c>
      <c r="I10" s="53" t="s">
        <v>10</v>
      </c>
      <c r="J10" s="53" t="s">
        <v>34</v>
      </c>
      <c r="K10" s="57" t="s">
        <v>33</v>
      </c>
      <c r="L10" s="58"/>
      <c r="M10" s="59"/>
      <c r="N10" s="59" t="s">
        <v>36</v>
      </c>
      <c r="O10" s="61" t="s">
        <v>5</v>
      </c>
      <c r="P10" s="62"/>
      <c r="Q10" s="51"/>
      <c r="R10" s="57" t="s">
        <v>40</v>
      </c>
      <c r="S10" s="58"/>
      <c r="T10" s="58"/>
      <c r="U10" s="44"/>
      <c r="V10" s="41"/>
    </row>
    <row r="11" spans="1:22" s="2" customFormat="1" ht="44.25" customHeight="1" x14ac:dyDescent="0.3">
      <c r="A11" s="77"/>
      <c r="B11" s="74"/>
      <c r="C11" s="74"/>
      <c r="D11" s="71"/>
      <c r="E11" s="68"/>
      <c r="F11" s="52"/>
      <c r="G11" s="54"/>
      <c r="H11" s="56"/>
      <c r="I11" s="54"/>
      <c r="J11" s="54"/>
      <c r="K11" s="11" t="s">
        <v>31</v>
      </c>
      <c r="L11" s="8" t="s">
        <v>32</v>
      </c>
      <c r="M11" s="10" t="s">
        <v>14</v>
      </c>
      <c r="N11" s="60"/>
      <c r="O11" s="8" t="s">
        <v>13</v>
      </c>
      <c r="P11" s="9" t="s">
        <v>12</v>
      </c>
      <c r="Q11" s="10" t="s">
        <v>14</v>
      </c>
      <c r="R11" s="11" t="s">
        <v>30</v>
      </c>
      <c r="S11" s="9" t="s">
        <v>11</v>
      </c>
      <c r="T11" s="31" t="s">
        <v>14</v>
      </c>
      <c r="U11" s="45"/>
      <c r="V11" s="42"/>
    </row>
    <row r="12" spans="1:22" s="2" customFormat="1" ht="36.75" customHeight="1" x14ac:dyDescent="0.3">
      <c r="A12" s="12">
        <v>1</v>
      </c>
      <c r="B12" s="27" t="s">
        <v>16</v>
      </c>
      <c r="C12" s="12"/>
      <c r="D12" s="13"/>
      <c r="E12" s="35">
        <v>1300000</v>
      </c>
      <c r="F12" s="14">
        <v>3385</v>
      </c>
      <c r="G12" s="15">
        <v>54200</v>
      </c>
      <c r="H12" s="15">
        <v>4905</v>
      </c>
      <c r="I12" s="8">
        <v>30000</v>
      </c>
      <c r="J12" s="14">
        <v>275000</v>
      </c>
      <c r="K12" s="14">
        <v>107692</v>
      </c>
      <c r="L12" s="15">
        <v>312308</v>
      </c>
      <c r="M12" s="17">
        <f t="shared" ref="M12:M25" si="0">SUM(K12:L12)</f>
        <v>420000</v>
      </c>
      <c r="N12" s="15">
        <v>16000</v>
      </c>
      <c r="O12" s="15">
        <v>13574</v>
      </c>
      <c r="P12" s="16">
        <v>76983</v>
      </c>
      <c r="Q12" s="17">
        <f>SUM(O12:P12)</f>
        <v>90557</v>
      </c>
      <c r="R12" s="14">
        <v>311485</v>
      </c>
      <c r="S12" s="16">
        <v>2233</v>
      </c>
      <c r="T12" s="32">
        <f>SUM(R12:S12)</f>
        <v>313718</v>
      </c>
      <c r="U12" s="39">
        <f>F12+G12+H12+I12+J12+M12+N12+Q12+T12</f>
        <v>1207765</v>
      </c>
      <c r="V12" s="37">
        <f t="shared" ref="V12:V25" si="1">E12-U12</f>
        <v>92235</v>
      </c>
    </row>
    <row r="13" spans="1:22" s="2" customFormat="1" ht="36.75" customHeight="1" x14ac:dyDescent="0.3">
      <c r="A13" s="12">
        <v>2</v>
      </c>
      <c r="B13" s="27" t="s">
        <v>17</v>
      </c>
      <c r="C13" s="12"/>
      <c r="D13" s="13"/>
      <c r="E13" s="35">
        <v>1300000</v>
      </c>
      <c r="F13" s="14">
        <v>3385</v>
      </c>
      <c r="G13" s="15">
        <v>54200</v>
      </c>
      <c r="H13" s="15">
        <v>4905</v>
      </c>
      <c r="I13" s="8">
        <v>30000</v>
      </c>
      <c r="J13" s="14">
        <v>275000</v>
      </c>
      <c r="K13" s="14">
        <v>107692</v>
      </c>
      <c r="L13" s="15">
        <v>312308</v>
      </c>
      <c r="M13" s="17">
        <f t="shared" si="0"/>
        <v>420000</v>
      </c>
      <c r="N13" s="15">
        <v>16000</v>
      </c>
      <c r="O13" s="15">
        <v>13574</v>
      </c>
      <c r="P13" s="16">
        <v>76983</v>
      </c>
      <c r="Q13" s="17">
        <f t="shared" ref="Q13:Q25" si="2">SUM(O13:P13)</f>
        <v>90557</v>
      </c>
      <c r="R13" s="14">
        <v>311485</v>
      </c>
      <c r="S13" s="16">
        <v>2233</v>
      </c>
      <c r="T13" s="32">
        <f t="shared" ref="T13:T25" si="3">SUM(R13:S13)</f>
        <v>313718</v>
      </c>
      <c r="U13" s="39">
        <f t="shared" ref="U13:U25" si="4">F13+G13+H13+I13+J13+M13+N13+Q13+T13</f>
        <v>1207765</v>
      </c>
      <c r="V13" s="37">
        <f t="shared" si="1"/>
        <v>92235</v>
      </c>
    </row>
    <row r="14" spans="1:22" s="2" customFormat="1" ht="36.75" customHeight="1" x14ac:dyDescent="0.3">
      <c r="A14" s="12">
        <v>3</v>
      </c>
      <c r="B14" s="27" t="s">
        <v>18</v>
      </c>
      <c r="C14" s="12"/>
      <c r="D14" s="13"/>
      <c r="E14" s="35">
        <v>1300000</v>
      </c>
      <c r="F14" s="14">
        <v>3385</v>
      </c>
      <c r="G14" s="15">
        <v>54200</v>
      </c>
      <c r="H14" s="15">
        <v>4905</v>
      </c>
      <c r="I14" s="8">
        <v>30000</v>
      </c>
      <c r="J14" s="14">
        <v>275000</v>
      </c>
      <c r="K14" s="14">
        <v>107692</v>
      </c>
      <c r="L14" s="15">
        <v>312308</v>
      </c>
      <c r="M14" s="17">
        <f t="shared" si="0"/>
        <v>420000</v>
      </c>
      <c r="N14" s="15">
        <v>16000</v>
      </c>
      <c r="O14" s="15">
        <v>13574</v>
      </c>
      <c r="P14" s="16">
        <v>76983</v>
      </c>
      <c r="Q14" s="17">
        <f t="shared" si="2"/>
        <v>90557</v>
      </c>
      <c r="R14" s="14">
        <v>311485</v>
      </c>
      <c r="S14" s="16">
        <v>2233</v>
      </c>
      <c r="T14" s="32">
        <f t="shared" si="3"/>
        <v>313718</v>
      </c>
      <c r="U14" s="39">
        <f t="shared" si="4"/>
        <v>1207765</v>
      </c>
      <c r="V14" s="37">
        <f t="shared" si="1"/>
        <v>92235</v>
      </c>
    </row>
    <row r="15" spans="1:22" s="2" customFormat="1" ht="36.75" customHeight="1" x14ac:dyDescent="0.3">
      <c r="A15" s="12">
        <v>4</v>
      </c>
      <c r="B15" s="27" t="s">
        <v>19</v>
      </c>
      <c r="C15" s="12"/>
      <c r="D15" s="13"/>
      <c r="E15" s="35">
        <v>1300000</v>
      </c>
      <c r="F15" s="14">
        <v>3385</v>
      </c>
      <c r="G15" s="15">
        <v>54200</v>
      </c>
      <c r="H15" s="15">
        <v>4905</v>
      </c>
      <c r="I15" s="8">
        <v>30000</v>
      </c>
      <c r="J15" s="14">
        <v>275000</v>
      </c>
      <c r="K15" s="14">
        <v>107692</v>
      </c>
      <c r="L15" s="15">
        <v>312308</v>
      </c>
      <c r="M15" s="17">
        <f t="shared" si="0"/>
        <v>420000</v>
      </c>
      <c r="N15" s="15">
        <v>16000</v>
      </c>
      <c r="O15" s="15">
        <v>13574</v>
      </c>
      <c r="P15" s="16">
        <v>76983</v>
      </c>
      <c r="Q15" s="17">
        <f t="shared" si="2"/>
        <v>90557</v>
      </c>
      <c r="R15" s="14">
        <v>311485</v>
      </c>
      <c r="S15" s="16">
        <v>2233</v>
      </c>
      <c r="T15" s="32">
        <f t="shared" si="3"/>
        <v>313718</v>
      </c>
      <c r="U15" s="39">
        <f t="shared" si="4"/>
        <v>1207765</v>
      </c>
      <c r="V15" s="37">
        <f t="shared" si="1"/>
        <v>92235</v>
      </c>
    </row>
    <row r="16" spans="1:22" s="2" customFormat="1" ht="36.75" customHeight="1" x14ac:dyDescent="0.3">
      <c r="A16" s="12">
        <v>5</v>
      </c>
      <c r="B16" s="27" t="s">
        <v>20</v>
      </c>
      <c r="C16" s="12"/>
      <c r="D16" s="13"/>
      <c r="E16" s="35">
        <v>1300000</v>
      </c>
      <c r="F16" s="14">
        <v>3385</v>
      </c>
      <c r="G16" s="15">
        <v>54200</v>
      </c>
      <c r="H16" s="15">
        <v>4905</v>
      </c>
      <c r="I16" s="8">
        <v>30000</v>
      </c>
      <c r="J16" s="14">
        <v>275000</v>
      </c>
      <c r="K16" s="14">
        <v>107692</v>
      </c>
      <c r="L16" s="15">
        <v>312308</v>
      </c>
      <c r="M16" s="17">
        <f t="shared" si="0"/>
        <v>420000</v>
      </c>
      <c r="N16" s="15">
        <v>16000</v>
      </c>
      <c r="O16" s="15">
        <v>13574</v>
      </c>
      <c r="P16" s="16">
        <v>76983</v>
      </c>
      <c r="Q16" s="17">
        <f t="shared" si="2"/>
        <v>90557</v>
      </c>
      <c r="R16" s="14">
        <v>311485</v>
      </c>
      <c r="S16" s="16">
        <v>2233</v>
      </c>
      <c r="T16" s="32">
        <f t="shared" si="3"/>
        <v>313718</v>
      </c>
      <c r="U16" s="39">
        <f t="shared" si="4"/>
        <v>1207765</v>
      </c>
      <c r="V16" s="37">
        <f t="shared" si="1"/>
        <v>92235</v>
      </c>
    </row>
    <row r="17" spans="1:22" s="2" customFormat="1" ht="36.75" customHeight="1" x14ac:dyDescent="0.3">
      <c r="A17" s="12">
        <v>6</v>
      </c>
      <c r="B17" s="27" t="s">
        <v>21</v>
      </c>
      <c r="C17" s="12"/>
      <c r="D17" s="13"/>
      <c r="E17" s="35">
        <v>1300000</v>
      </c>
      <c r="F17" s="14">
        <v>3385</v>
      </c>
      <c r="G17" s="15">
        <v>54200</v>
      </c>
      <c r="H17" s="15">
        <v>4905</v>
      </c>
      <c r="I17" s="8">
        <v>30000</v>
      </c>
      <c r="J17" s="14">
        <v>275000</v>
      </c>
      <c r="K17" s="14">
        <v>107692</v>
      </c>
      <c r="L17" s="15">
        <v>312308</v>
      </c>
      <c r="M17" s="17">
        <f t="shared" si="0"/>
        <v>420000</v>
      </c>
      <c r="N17" s="15">
        <v>16000</v>
      </c>
      <c r="O17" s="15">
        <v>13574</v>
      </c>
      <c r="P17" s="16">
        <v>76983</v>
      </c>
      <c r="Q17" s="17">
        <f t="shared" si="2"/>
        <v>90557</v>
      </c>
      <c r="R17" s="14">
        <v>311485</v>
      </c>
      <c r="S17" s="16">
        <v>2233</v>
      </c>
      <c r="T17" s="32">
        <f t="shared" si="3"/>
        <v>313718</v>
      </c>
      <c r="U17" s="39">
        <f t="shared" si="4"/>
        <v>1207765</v>
      </c>
      <c r="V17" s="37">
        <f t="shared" si="1"/>
        <v>92235</v>
      </c>
    </row>
    <row r="18" spans="1:22" s="2" customFormat="1" ht="36.75" customHeight="1" x14ac:dyDescent="0.3">
      <c r="A18" s="12">
        <v>7</v>
      </c>
      <c r="B18" s="27" t="s">
        <v>22</v>
      </c>
      <c r="C18" s="12"/>
      <c r="D18" s="13"/>
      <c r="E18" s="35">
        <v>1300000</v>
      </c>
      <c r="F18" s="14">
        <v>3385</v>
      </c>
      <c r="G18" s="15">
        <v>54200</v>
      </c>
      <c r="H18" s="15">
        <v>4905</v>
      </c>
      <c r="I18" s="8">
        <v>30000</v>
      </c>
      <c r="J18" s="14">
        <v>275000</v>
      </c>
      <c r="K18" s="14">
        <v>107692</v>
      </c>
      <c r="L18" s="15">
        <v>312308</v>
      </c>
      <c r="M18" s="17">
        <f t="shared" si="0"/>
        <v>420000</v>
      </c>
      <c r="N18" s="15">
        <v>16000</v>
      </c>
      <c r="O18" s="15">
        <v>13574</v>
      </c>
      <c r="P18" s="16">
        <v>76983</v>
      </c>
      <c r="Q18" s="17">
        <f t="shared" si="2"/>
        <v>90557</v>
      </c>
      <c r="R18" s="14">
        <v>311485</v>
      </c>
      <c r="S18" s="16">
        <v>2233</v>
      </c>
      <c r="T18" s="32">
        <f t="shared" si="3"/>
        <v>313718</v>
      </c>
      <c r="U18" s="39">
        <f t="shared" si="4"/>
        <v>1207765</v>
      </c>
      <c r="V18" s="37">
        <f t="shared" si="1"/>
        <v>92235</v>
      </c>
    </row>
    <row r="19" spans="1:22" s="2" customFormat="1" ht="36.75" customHeight="1" x14ac:dyDescent="0.3">
      <c r="A19" s="12">
        <v>8</v>
      </c>
      <c r="B19" s="27" t="s">
        <v>23</v>
      </c>
      <c r="C19" s="12"/>
      <c r="D19" s="13"/>
      <c r="E19" s="35">
        <v>1300000</v>
      </c>
      <c r="F19" s="14">
        <v>3385</v>
      </c>
      <c r="G19" s="15">
        <v>54200</v>
      </c>
      <c r="H19" s="15">
        <v>4905</v>
      </c>
      <c r="I19" s="8">
        <v>30000</v>
      </c>
      <c r="J19" s="14">
        <v>275000</v>
      </c>
      <c r="K19" s="14">
        <v>107692</v>
      </c>
      <c r="L19" s="15">
        <v>312308</v>
      </c>
      <c r="M19" s="17">
        <f t="shared" si="0"/>
        <v>420000</v>
      </c>
      <c r="N19" s="15">
        <v>16000</v>
      </c>
      <c r="O19" s="15">
        <v>13574</v>
      </c>
      <c r="P19" s="16">
        <v>76983</v>
      </c>
      <c r="Q19" s="17">
        <f t="shared" si="2"/>
        <v>90557</v>
      </c>
      <c r="R19" s="14">
        <v>311486</v>
      </c>
      <c r="S19" s="16">
        <v>2233</v>
      </c>
      <c r="T19" s="32">
        <f t="shared" si="3"/>
        <v>313719</v>
      </c>
      <c r="U19" s="39">
        <f t="shared" si="4"/>
        <v>1207766</v>
      </c>
      <c r="V19" s="37">
        <f t="shared" si="1"/>
        <v>92234</v>
      </c>
    </row>
    <row r="20" spans="1:22" s="2" customFormat="1" ht="36.75" customHeight="1" x14ac:dyDescent="0.3">
      <c r="A20" s="12">
        <v>9</v>
      </c>
      <c r="B20" s="27" t="s">
        <v>24</v>
      </c>
      <c r="C20" s="12"/>
      <c r="D20" s="13"/>
      <c r="E20" s="35">
        <v>1300000</v>
      </c>
      <c r="F20" s="14">
        <v>3385</v>
      </c>
      <c r="G20" s="15">
        <v>54200</v>
      </c>
      <c r="H20" s="15">
        <v>4905</v>
      </c>
      <c r="I20" s="8">
        <v>30000</v>
      </c>
      <c r="J20" s="14">
        <v>275000</v>
      </c>
      <c r="K20" s="14">
        <v>107692</v>
      </c>
      <c r="L20" s="15">
        <v>312308</v>
      </c>
      <c r="M20" s="17">
        <f t="shared" si="0"/>
        <v>420000</v>
      </c>
      <c r="N20" s="15">
        <v>16000</v>
      </c>
      <c r="O20" s="15">
        <v>13574</v>
      </c>
      <c r="P20" s="16">
        <v>76982</v>
      </c>
      <c r="Q20" s="17">
        <f t="shared" si="2"/>
        <v>90556</v>
      </c>
      <c r="R20" s="14">
        <v>311486</v>
      </c>
      <c r="S20" s="16">
        <v>2233</v>
      </c>
      <c r="T20" s="32">
        <f t="shared" si="3"/>
        <v>313719</v>
      </c>
      <c r="U20" s="39">
        <f t="shared" si="4"/>
        <v>1207765</v>
      </c>
      <c r="V20" s="37">
        <f t="shared" si="1"/>
        <v>92235</v>
      </c>
    </row>
    <row r="21" spans="1:22" s="2" customFormat="1" ht="36.75" customHeight="1" x14ac:dyDescent="0.3">
      <c r="A21" s="12">
        <v>10</v>
      </c>
      <c r="B21" s="27" t="s">
        <v>25</v>
      </c>
      <c r="C21" s="12"/>
      <c r="D21" s="13"/>
      <c r="E21" s="35">
        <v>1300000</v>
      </c>
      <c r="F21" s="14">
        <v>3385</v>
      </c>
      <c r="G21" s="15">
        <v>54200</v>
      </c>
      <c r="H21" s="15">
        <v>4905</v>
      </c>
      <c r="I21" s="8">
        <v>30000</v>
      </c>
      <c r="J21" s="14">
        <v>275000</v>
      </c>
      <c r="K21" s="14">
        <v>107692</v>
      </c>
      <c r="L21" s="15">
        <v>312308</v>
      </c>
      <c r="M21" s="17">
        <f t="shared" si="0"/>
        <v>420000</v>
      </c>
      <c r="N21" s="15">
        <v>16000</v>
      </c>
      <c r="O21" s="15">
        <v>13574</v>
      </c>
      <c r="P21" s="16">
        <v>76982</v>
      </c>
      <c r="Q21" s="17">
        <f t="shared" si="2"/>
        <v>90556</v>
      </c>
      <c r="R21" s="14">
        <v>311486</v>
      </c>
      <c r="S21" s="16">
        <v>2233</v>
      </c>
      <c r="T21" s="32">
        <f t="shared" si="3"/>
        <v>313719</v>
      </c>
      <c r="U21" s="39">
        <f t="shared" si="4"/>
        <v>1207765</v>
      </c>
      <c r="V21" s="37">
        <f t="shared" si="1"/>
        <v>92235</v>
      </c>
    </row>
    <row r="22" spans="1:22" s="2" customFormat="1" ht="36.75" customHeight="1" x14ac:dyDescent="0.3">
      <c r="A22" s="12">
        <v>11</v>
      </c>
      <c r="B22" s="27" t="s">
        <v>26</v>
      </c>
      <c r="C22" s="12"/>
      <c r="D22" s="13"/>
      <c r="E22" s="35">
        <v>1300000</v>
      </c>
      <c r="F22" s="14">
        <v>3385</v>
      </c>
      <c r="G22" s="15">
        <v>54200</v>
      </c>
      <c r="H22" s="15">
        <v>4905</v>
      </c>
      <c r="I22" s="8">
        <v>30000</v>
      </c>
      <c r="J22" s="14">
        <v>275000</v>
      </c>
      <c r="K22" s="14">
        <v>107692</v>
      </c>
      <c r="L22" s="15">
        <v>312308</v>
      </c>
      <c r="M22" s="17">
        <f t="shared" si="0"/>
        <v>420000</v>
      </c>
      <c r="N22" s="15">
        <v>16000</v>
      </c>
      <c r="O22" s="15">
        <v>13574</v>
      </c>
      <c r="P22" s="16">
        <v>76982</v>
      </c>
      <c r="Q22" s="17">
        <f t="shared" si="2"/>
        <v>90556</v>
      </c>
      <c r="R22" s="14">
        <v>311486</v>
      </c>
      <c r="S22" s="16">
        <v>2233</v>
      </c>
      <c r="T22" s="32">
        <f t="shared" si="3"/>
        <v>313719</v>
      </c>
      <c r="U22" s="39">
        <f t="shared" si="4"/>
        <v>1207765</v>
      </c>
      <c r="V22" s="37">
        <f t="shared" si="1"/>
        <v>92235</v>
      </c>
    </row>
    <row r="23" spans="1:22" s="2" customFormat="1" ht="36.75" customHeight="1" x14ac:dyDescent="0.3">
      <c r="A23" s="12">
        <v>12</v>
      </c>
      <c r="B23" s="27" t="s">
        <v>27</v>
      </c>
      <c r="C23" s="12"/>
      <c r="D23" s="13"/>
      <c r="E23" s="35">
        <v>1300000</v>
      </c>
      <c r="F23" s="14">
        <v>3385</v>
      </c>
      <c r="G23" s="15">
        <v>54200</v>
      </c>
      <c r="H23" s="15">
        <v>4905</v>
      </c>
      <c r="I23" s="8">
        <v>30000</v>
      </c>
      <c r="J23" s="14">
        <v>275000</v>
      </c>
      <c r="K23" s="14">
        <v>107692</v>
      </c>
      <c r="L23" s="15">
        <v>312308</v>
      </c>
      <c r="M23" s="17">
        <f t="shared" si="0"/>
        <v>420000</v>
      </c>
      <c r="N23" s="15">
        <v>16000</v>
      </c>
      <c r="O23" s="15">
        <v>13574</v>
      </c>
      <c r="P23" s="16">
        <v>76982</v>
      </c>
      <c r="Q23" s="17">
        <f t="shared" si="2"/>
        <v>90556</v>
      </c>
      <c r="R23" s="14">
        <v>311486</v>
      </c>
      <c r="S23" s="16">
        <v>2232</v>
      </c>
      <c r="T23" s="32">
        <f t="shared" si="3"/>
        <v>313718</v>
      </c>
      <c r="U23" s="39">
        <f t="shared" si="4"/>
        <v>1207764</v>
      </c>
      <c r="V23" s="37">
        <f t="shared" si="1"/>
        <v>92236</v>
      </c>
    </row>
    <row r="24" spans="1:22" s="2" customFormat="1" ht="36.75" customHeight="1" x14ac:dyDescent="0.3">
      <c r="A24" s="12">
        <v>13</v>
      </c>
      <c r="B24" s="27" t="s">
        <v>28</v>
      </c>
      <c r="C24" s="12"/>
      <c r="D24" s="13"/>
      <c r="E24" s="35">
        <v>1300000</v>
      </c>
      <c r="F24" s="14">
        <v>3380</v>
      </c>
      <c r="G24" s="15">
        <v>54200</v>
      </c>
      <c r="H24" s="15">
        <v>4900</v>
      </c>
      <c r="I24" s="8">
        <v>30000</v>
      </c>
      <c r="J24" s="14">
        <v>275000</v>
      </c>
      <c r="K24" s="14">
        <v>107696</v>
      </c>
      <c r="L24" s="15">
        <v>312304</v>
      </c>
      <c r="M24" s="17">
        <f t="shared" si="0"/>
        <v>420000</v>
      </c>
      <c r="N24" s="15">
        <v>16000</v>
      </c>
      <c r="O24" s="15">
        <v>13574</v>
      </c>
      <c r="P24" s="16">
        <v>76982</v>
      </c>
      <c r="Q24" s="17">
        <f t="shared" si="2"/>
        <v>90556</v>
      </c>
      <c r="R24" s="14">
        <v>311486</v>
      </c>
      <c r="S24" s="16">
        <v>2232</v>
      </c>
      <c r="T24" s="32">
        <f>SUM(R24:S24)</f>
        <v>313718</v>
      </c>
      <c r="U24" s="39">
        <f t="shared" si="4"/>
        <v>1207754</v>
      </c>
      <c r="V24" s="37">
        <f t="shared" si="1"/>
        <v>92246</v>
      </c>
    </row>
    <row r="25" spans="1:22" s="2" customFormat="1" ht="36.75" customHeight="1" thickBot="1" x14ac:dyDescent="0.35">
      <c r="A25" s="64" t="s">
        <v>8</v>
      </c>
      <c r="B25" s="65"/>
      <c r="C25" s="65"/>
      <c r="D25" s="65"/>
      <c r="E25" s="36">
        <f t="shared" ref="E25:L25" si="5">SUM(E12:E24)</f>
        <v>16900000</v>
      </c>
      <c r="F25" s="19">
        <f t="shared" si="5"/>
        <v>44000</v>
      </c>
      <c r="G25" s="20">
        <f t="shared" si="5"/>
        <v>704600</v>
      </c>
      <c r="H25" s="20">
        <f t="shared" si="5"/>
        <v>63760</v>
      </c>
      <c r="I25" s="20">
        <f t="shared" si="5"/>
        <v>390000</v>
      </c>
      <c r="J25" s="20">
        <f t="shared" si="5"/>
        <v>3575000</v>
      </c>
      <c r="K25" s="19">
        <f t="shared" si="5"/>
        <v>1400000</v>
      </c>
      <c r="L25" s="20">
        <f t="shared" si="5"/>
        <v>4060000</v>
      </c>
      <c r="M25" s="22">
        <f t="shared" si="0"/>
        <v>5460000</v>
      </c>
      <c r="N25" s="20">
        <f t="shared" ref="N25" si="6">SUM(N12:N24)</f>
        <v>208000</v>
      </c>
      <c r="O25" s="20">
        <f>SUM(O12:O24)</f>
        <v>176462</v>
      </c>
      <c r="P25" s="20">
        <f>SUM(P12:P24)</f>
        <v>1000774</v>
      </c>
      <c r="Q25" s="18">
        <f t="shared" si="2"/>
        <v>1177236</v>
      </c>
      <c r="R25" s="19">
        <f>SUM(R12:R24)</f>
        <v>4049311</v>
      </c>
      <c r="S25" s="21">
        <f>SUM(S12:S24)</f>
        <v>29027</v>
      </c>
      <c r="T25" s="33">
        <f t="shared" si="3"/>
        <v>4078338</v>
      </c>
      <c r="U25" s="36">
        <f t="shared" si="4"/>
        <v>15700934</v>
      </c>
      <c r="V25" s="38">
        <f t="shared" si="1"/>
        <v>1199066</v>
      </c>
    </row>
    <row r="26" spans="1:22" s="4" customFormat="1" ht="27" customHeight="1" x14ac:dyDescent="0.3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</row>
    <row r="27" spans="1:22" s="3" customFormat="1" ht="27" customHeight="1" x14ac:dyDescent="0.3">
      <c r="A27" s="24"/>
      <c r="B27" s="24"/>
      <c r="C27" s="24"/>
      <c r="D27" s="24"/>
      <c r="E27" s="24"/>
      <c r="F27" s="24">
        <f>F26/13</f>
        <v>0</v>
      </c>
      <c r="G27" s="24">
        <f t="shared" ref="G27:V27" si="7">G26/13</f>
        <v>0</v>
      </c>
      <c r="H27" s="24">
        <f t="shared" si="7"/>
        <v>0</v>
      </c>
      <c r="I27" s="24">
        <f t="shared" si="7"/>
        <v>0</v>
      </c>
      <c r="J27" s="24"/>
      <c r="K27" s="24">
        <f t="shared" ref="K27" si="8">K26/13</f>
        <v>0</v>
      </c>
      <c r="L27" s="24">
        <f t="shared" ref="L27" si="9">L26/13</f>
        <v>0</v>
      </c>
      <c r="M27" s="24">
        <f t="shared" ref="M27" si="10">M26/13</f>
        <v>0</v>
      </c>
      <c r="N27" s="24">
        <f>N26/13</f>
        <v>0</v>
      </c>
      <c r="O27" s="24">
        <f t="shared" si="7"/>
        <v>0</v>
      </c>
      <c r="P27" s="24">
        <f t="shared" si="7"/>
        <v>0</v>
      </c>
      <c r="Q27" s="24">
        <f t="shared" si="7"/>
        <v>0</v>
      </c>
      <c r="R27" s="24">
        <f t="shared" si="7"/>
        <v>0</v>
      </c>
      <c r="S27" s="24">
        <f t="shared" si="7"/>
        <v>0</v>
      </c>
      <c r="T27" s="24">
        <f t="shared" si="7"/>
        <v>0</v>
      </c>
      <c r="U27" s="24">
        <f t="shared" si="7"/>
        <v>0</v>
      </c>
      <c r="V27" s="24">
        <f t="shared" si="7"/>
        <v>0</v>
      </c>
    </row>
    <row r="29" spans="1:22" ht="27" customHeight="1" x14ac:dyDescent="0.3">
      <c r="U29" s="26"/>
    </row>
    <row r="30" spans="1:22" ht="27" customHeight="1" x14ac:dyDescent="0.3">
      <c r="U30" s="26"/>
    </row>
    <row r="31" spans="1:22" ht="27" customHeight="1" x14ac:dyDescent="0.3">
      <c r="U31" s="26"/>
    </row>
  </sheetData>
  <sortState ref="A4:O40">
    <sortCondition ref="D3"/>
  </sortState>
  <mergeCells count="21">
    <mergeCell ref="A8:D8"/>
    <mergeCell ref="A25:D25"/>
    <mergeCell ref="E9:E11"/>
    <mergeCell ref="D9:D11"/>
    <mergeCell ref="C9:C11"/>
    <mergeCell ref="B9:B11"/>
    <mergeCell ref="A9:A11"/>
    <mergeCell ref="V8:V11"/>
    <mergeCell ref="U8:U11"/>
    <mergeCell ref="F9:M9"/>
    <mergeCell ref="N9:T9"/>
    <mergeCell ref="F8:T8"/>
    <mergeCell ref="F10:F11"/>
    <mergeCell ref="G10:G11"/>
    <mergeCell ref="H10:H11"/>
    <mergeCell ref="I10:I11"/>
    <mergeCell ref="J10:J11"/>
    <mergeCell ref="K10:M10"/>
    <mergeCell ref="N10:N11"/>
    <mergeCell ref="O10:Q10"/>
    <mergeCell ref="R10:T10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총괄표</vt:lpstr>
      <vt:lpstr>총괄표!Print_Area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김영현</dc:creator>
  <cp:lastModifiedBy>atomicking_01</cp:lastModifiedBy>
  <cp:lastPrinted>2014-03-19T05:20:00Z</cp:lastPrinted>
  <dcterms:created xsi:type="dcterms:W3CDTF">2013-05-01T00:53:46Z</dcterms:created>
  <dcterms:modified xsi:type="dcterms:W3CDTF">2014-10-27T02:59:07Z</dcterms:modified>
</cp:coreProperties>
</file>